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Aktuální pořadí" sheetId="1" r:id="rId1"/>
    <sheet name="podle kategorií" sheetId="2" r:id="rId2"/>
    <sheet name="Výsledky" sheetId="3" r:id="rId3"/>
    <sheet name="Startovní listina" sheetId="4" r:id="rId4"/>
    <sheet name="Projekce" sheetId="5" r:id="rId5"/>
    <sheet name="Projekce 10-12" sheetId="6" state="hidden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<sst xmlns="http://schemas.openxmlformats.org/spreadsheetml/2006/main" count="475" uniqueCount="123">
  <si>
    <t>poř.č.</t>
  </si>
  <si>
    <t>jméno</t>
  </si>
  <si>
    <t>oddíl</t>
  </si>
  <si>
    <t>1.dráha</t>
  </si>
  <si>
    <t>plné</t>
  </si>
  <si>
    <t>2.dráha</t>
  </si>
  <si>
    <t>dor.</t>
  </si>
  <si>
    <t>Celkem</t>
  </si>
  <si>
    <t>ch.</t>
  </si>
  <si>
    <t>celk.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</si>
  <si>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</si>
  <si>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</si>
  <si>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</si>
  <si>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</si>
  <si>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</si>
  <si>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</si>
  <si>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</si>
  <si>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</si>
  <si>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</si>
  <si>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</si>
  <si>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</si>
  <si>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</si>
  <si>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</si>
  <si>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</si>
  <si>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</si>
  <si>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</si>
  <si>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</si>
  <si>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</si>
  <si>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</si>
  <si>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</si>
  <si>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</si>
  <si>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</si>
  <si>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</si>
  <si>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</si>
  <si>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</si>
  <si>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</si>
  <si>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</si>
  <si>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</si>
  <si>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</si>
  <si>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</si>
  <si>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</si>
  <si>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</si>
  <si>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</si>
  <si>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</si>
  <si>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</si>
  <si>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Připraví se:</t>
  </si>
  <si>
    <t>Poř.</t>
  </si>
  <si>
    <t>Jméno</t>
  </si>
  <si>
    <t>Klub</t>
  </si>
  <si>
    <t>č.reg.</t>
  </si>
  <si>
    <t>Celk.</t>
  </si>
  <si>
    <t>č.</t>
  </si>
  <si>
    <t>čas</t>
  </si>
  <si>
    <t>dráha</t>
  </si>
  <si>
    <t>pl.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</si>
  <si>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</si>
  <si>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</si>
  <si>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</si>
  <si>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</si>
  <si>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</si>
  <si>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</si>
  <si>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</si>
  <si>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</si>
  <si>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</si>
  <si>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</si>
  <si>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</si>
  <si>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</si>
  <si>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</si>
  <si>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mladší hoši</t>
  </si>
  <si>
    <t>starší dívky</t>
  </si>
  <si>
    <t>mladší dívky</t>
  </si>
  <si>
    <t>Kat.</t>
  </si>
  <si>
    <t>starší hoši</t>
  </si>
  <si>
    <t>49.</t>
  </si>
  <si>
    <t>50.</t>
  </si>
  <si>
    <t>51.</t>
  </si>
  <si>
    <t>52.</t>
  </si>
  <si>
    <t>KK Vyškov</t>
  </si>
  <si>
    <t>Koplíková Martina</t>
  </si>
  <si>
    <t>53.</t>
  </si>
  <si>
    <t>54.</t>
  </si>
  <si>
    <t>55.</t>
  </si>
  <si>
    <t>56.</t>
  </si>
  <si>
    <t>57.</t>
  </si>
  <si>
    <t>STARTOVNÍ LISTINA</t>
  </si>
  <si>
    <t>Starší žáci</t>
  </si>
  <si>
    <t>Mladší žáci</t>
  </si>
  <si>
    <t>Starší žákyně</t>
  </si>
  <si>
    <t>Mladší žákyně</t>
  </si>
  <si>
    <t>Oddíl</t>
  </si>
  <si>
    <t>Sáblík Jakub</t>
  </si>
  <si>
    <t>Pevný Kryštof</t>
  </si>
  <si>
    <t>Zaoral Marek</t>
  </si>
  <si>
    <t>Valent Dominik</t>
  </si>
  <si>
    <t>58.</t>
  </si>
  <si>
    <t>59.</t>
  </si>
  <si>
    <t>60.</t>
  </si>
  <si>
    <t>Zaoral Milan</t>
  </si>
  <si>
    <t>SK Baník Ratíškovice</t>
  </si>
  <si>
    <t>Příkaská Adéla</t>
  </si>
  <si>
    <t xml:space="preserve"> </t>
  </si>
  <si>
    <r>
      <t xml:space="preserve">POHÁR MLADÝCH NADĚJÍ - </t>
    </r>
    <r>
      <rPr>
        <b/>
        <sz val="20"/>
        <rFont val="Arial"/>
        <family val="2"/>
      </rPr>
      <t>28.9.2021 Vyškov</t>
    </r>
  </si>
  <si>
    <t>Hausnerová Elen</t>
  </si>
  <si>
    <t>Nosálová Viktorie</t>
  </si>
  <si>
    <t>Jaštíková Laura</t>
  </si>
  <si>
    <t>Mašová Karolína</t>
  </si>
  <si>
    <t>TJ Jiskra Kyjov</t>
  </si>
  <si>
    <t>Crhonková Barbora</t>
  </si>
  <si>
    <t>Žampachová Žaneta</t>
  </si>
  <si>
    <t>Vavro Tomáš</t>
  </si>
  <si>
    <t>KC Zlín</t>
  </si>
  <si>
    <t>Dedík Filip</t>
  </si>
  <si>
    <t>Svoboda František</t>
  </si>
  <si>
    <t>Vašulínová Anna</t>
  </si>
  <si>
    <t>Polepil Alexandr</t>
  </si>
  <si>
    <t>Vrzalová Vendula</t>
  </si>
  <si>
    <t>Mlčoch Filip</t>
  </si>
  <si>
    <t>POHÁR MLADÝCH NADĚJÍ - 28.9.2021 Vyškov</t>
  </si>
  <si>
    <t>Ševelová Kristýna</t>
  </si>
  <si>
    <t>Hubačková Ludmila</t>
  </si>
  <si>
    <t>Škodová Romana</t>
  </si>
  <si>
    <t>Valtice</t>
  </si>
  <si>
    <t>Baránek Vít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</si>
</sst>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49" fontId="0" fillId="34" borderId="16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/>
    </xf>
    <xf numFmtId="46" fontId="6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/>
    </xf>
    <xf numFmtId="2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wrapText="1"/>
      <protection locked="0"/>
    </xf>
    <xf numFmtId="0" fontId="1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5" borderId="0" xfId="0" applyFill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3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22" fontId="3" fillId="0" borderId="0" xfId="0" applyNumberFormat="1" applyFont="1" applyAlignment="1">
      <alignment/>
    </xf>
    <xf numFmtId="0" fontId="7" fillId="0" borderId="0" xfId="0" applyFont="1" applyAlignment="1">
      <alignment/>
    </xf>
    <xf numFmtId="22" fontId="49" fillId="0" borderId="0" xfId="0" applyNumberFormat="1" applyFont="1" applyAlignment="1">
      <alignment horizontal="right"/>
    </xf>
    <xf numFmtId="0" fontId="0" fillId="33" borderId="3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49" fontId="0" fillId="34" borderId="1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48" xfId="0" applyFont="1" applyFill="1" applyBorder="1" applyAlignment="1">
      <alignment horizontal="center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33" borderId="5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34" borderId="10" xfId="0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4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9"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indexed="62"/>
      </font>
    </dxf>
    <dxf>
      <font>
        <color indexed="10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indexed="62"/>
      </font>
    </dxf>
    <dxf>
      <font>
        <color indexed="10"/>
      </font>
    </dxf>
    <dxf>
      <font>
        <color indexed="30"/>
      </font>
    </dxf>
    <dxf>
      <font>
        <color indexed="1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1381125</xdr:colOff>
      <xdr:row>4</xdr:row>
      <xdr:rowOff>9525</xdr:rowOff>
    </xdr:to>
    <xdr:pic macro="[0]!celkove_poradi"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19050</xdr:rowOff>
    </xdr:from>
    <xdr:to>
      <xdr:col>17</xdr:col>
      <xdr:colOff>142875</xdr:colOff>
      <xdr:row>5</xdr:row>
      <xdr:rowOff>0</xdr:rowOff>
    </xdr:to>
    <xdr:pic macro="[0]!celkove_poradi"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9050"/>
          <a:ext cx="15430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1381125</xdr:colOff>
      <xdr:row>4</xdr:row>
      <xdr:rowOff>9525</xdr:rowOff>
    </xdr:to>
    <xdr:pic macro="[0]!celkove_podle_kategorii"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19050</xdr:rowOff>
    </xdr:from>
    <xdr:to>
      <xdr:col>17</xdr:col>
      <xdr:colOff>142875</xdr:colOff>
      <xdr:row>5</xdr:row>
      <xdr:rowOff>0</xdr:rowOff>
    </xdr:to>
    <xdr:pic macro="[0]!celkove_podle_kategorii"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9050"/>
          <a:ext cx="154305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63"/>
  <sheetViews>
    <sheetView showGridLines="0" tabSelected="1" zoomScalePageLayoutView="0" workbookViewId="0" topLeftCell="A1">
      <selection activeCell="R22" sqref="R22"/>
    </sheetView>
  </sheetViews>
  <sheetFormatPr defaultColWidth="9.140625" defaultRowHeight="12.75"/>
  <cols>
    <col min="1" max="1" width="3.421875" style="0" customWidth="1"/>
    <col min="2" max="2" width="25.00390625" style="0" customWidth="1"/>
    <col min="3" max="3" width="15.140625" style="0" customWidth="1"/>
    <col min="4" max="4" width="9.140625" style="1" customWidth="1"/>
    <col min="5" max="5" width="3.8515625" style="1" customWidth="1"/>
    <col min="6" max="17" width="7.7109375" style="0" customWidth="1"/>
  </cols>
  <sheetData>
    <row r="1" spans="1:17" ht="12.75" customHeight="1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31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" customHeight="1" thickBot="1">
      <c r="A4" s="20"/>
      <c r="B4" s="20"/>
      <c r="C4" s="20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101" t="s">
        <v>0</v>
      </c>
      <c r="B5" s="103" t="s">
        <v>1</v>
      </c>
      <c r="C5" s="105" t="s">
        <v>2</v>
      </c>
      <c r="D5" s="89" t="s">
        <v>49</v>
      </c>
      <c r="E5" s="63"/>
      <c r="F5" s="98" t="s">
        <v>3</v>
      </c>
      <c r="G5" s="99"/>
      <c r="H5" s="99"/>
      <c r="I5" s="100"/>
      <c r="J5" s="98" t="s">
        <v>5</v>
      </c>
      <c r="K5" s="99"/>
      <c r="L5" s="99"/>
      <c r="M5" s="100"/>
      <c r="N5" s="92" t="s">
        <v>50</v>
      </c>
      <c r="O5" s="94" t="s">
        <v>4</v>
      </c>
      <c r="P5" s="94" t="s">
        <v>6</v>
      </c>
      <c r="Q5" s="96" t="s">
        <v>8</v>
      </c>
    </row>
    <row r="6" spans="1:17" ht="13.5" thickBot="1">
      <c r="A6" s="102"/>
      <c r="B6" s="104"/>
      <c r="C6" s="106"/>
      <c r="D6" s="90"/>
      <c r="E6" s="66"/>
      <c r="F6" s="17" t="s">
        <v>54</v>
      </c>
      <c r="G6" s="18" t="s">
        <v>6</v>
      </c>
      <c r="H6" s="18" t="s">
        <v>8</v>
      </c>
      <c r="I6" s="19" t="s">
        <v>9</v>
      </c>
      <c r="J6" s="17" t="s">
        <v>54</v>
      </c>
      <c r="K6" s="18" t="s">
        <v>6</v>
      </c>
      <c r="L6" s="18" t="s">
        <v>8</v>
      </c>
      <c r="M6" s="19" t="s">
        <v>9</v>
      </c>
      <c r="N6" s="93"/>
      <c r="O6" s="95"/>
      <c r="P6" s="95"/>
      <c r="Q6" s="97"/>
    </row>
    <row r="7" spans="1:17" ht="12.75">
      <c r="A7" s="60" t="s">
        <v>10</v>
      </c>
      <c r="B7" s="2" t="str">
        <f>'Startovní listina'!D11</f>
        <v>Koplíková Martina</v>
      </c>
      <c r="C7" s="2" t="str">
        <f>'Startovní listina'!E11</f>
        <v>SK Baník Ratíškovice</v>
      </c>
      <c r="D7" s="87"/>
      <c r="E7" s="65">
        <f>'Startovní listina'!F11</f>
        <v>3</v>
      </c>
      <c r="F7" s="30">
        <v>95</v>
      </c>
      <c r="G7" s="31">
        <v>43</v>
      </c>
      <c r="H7" s="31">
        <v>5</v>
      </c>
      <c r="I7" s="25">
        <f>F7+G7</f>
        <v>138</v>
      </c>
      <c r="J7" s="30">
        <v>94</v>
      </c>
      <c r="K7" s="31">
        <v>51</v>
      </c>
      <c r="L7" s="31">
        <v>0</v>
      </c>
      <c r="M7" s="25">
        <f>J7+K7</f>
        <v>145</v>
      </c>
      <c r="N7" s="33">
        <f>I7+M7</f>
        <v>283</v>
      </c>
      <c r="O7" s="5">
        <f>F7+J7</f>
        <v>189</v>
      </c>
      <c r="P7" s="2">
        <f>G7+K7</f>
        <v>94</v>
      </c>
      <c r="Q7" s="25">
        <f>H7+L7</f>
        <v>5</v>
      </c>
    </row>
    <row r="8" spans="1:17" ht="12.75">
      <c r="A8" s="61" t="s">
        <v>11</v>
      </c>
      <c r="B8" s="2" t="str">
        <f>'Startovní listina'!D18</f>
        <v>Zaoral Milan</v>
      </c>
      <c r="C8" s="2" t="str">
        <f>'Startovní listina'!E18</f>
        <v>KK Vyškov</v>
      </c>
      <c r="D8" s="29"/>
      <c r="E8" s="65">
        <f>'Startovní listina'!F18</f>
        <v>2</v>
      </c>
      <c r="F8" s="30">
        <v>79</v>
      </c>
      <c r="G8" s="31">
        <v>46</v>
      </c>
      <c r="H8" s="31">
        <v>3</v>
      </c>
      <c r="I8" s="25">
        <f>F8+G8</f>
        <v>125</v>
      </c>
      <c r="J8" s="30">
        <v>78</v>
      </c>
      <c r="K8" s="31">
        <v>48</v>
      </c>
      <c r="L8" s="31">
        <v>3</v>
      </c>
      <c r="M8" s="25">
        <f>J8+K8</f>
        <v>126</v>
      </c>
      <c r="N8" s="33">
        <f>I8+M8</f>
        <v>251</v>
      </c>
      <c r="O8" s="5">
        <f>F8+J8</f>
        <v>157</v>
      </c>
      <c r="P8" s="2">
        <f>G8+K8</f>
        <v>94</v>
      </c>
      <c r="Q8" s="25">
        <f>H8+L8</f>
        <v>6</v>
      </c>
    </row>
    <row r="9" spans="1:17" ht="12.75">
      <c r="A9" s="61" t="s">
        <v>12</v>
      </c>
      <c r="B9" s="2" t="str">
        <f>'Startovní listina'!D24</f>
        <v>Vavro Tomáš</v>
      </c>
      <c r="C9" s="2" t="str">
        <f>'Startovní listina'!E24</f>
        <v>KC Zlín</v>
      </c>
      <c r="D9" s="29"/>
      <c r="E9" s="65">
        <f>'Startovní listina'!F24</f>
        <v>1</v>
      </c>
      <c r="F9" s="30">
        <v>90</v>
      </c>
      <c r="G9" s="31">
        <v>26</v>
      </c>
      <c r="H9" s="31">
        <v>3</v>
      </c>
      <c r="I9" s="25">
        <f>F9+G9</f>
        <v>116</v>
      </c>
      <c r="J9" s="30">
        <v>89</v>
      </c>
      <c r="K9" s="31">
        <v>45</v>
      </c>
      <c r="L9" s="31">
        <v>1</v>
      </c>
      <c r="M9" s="25">
        <f>J9+K9</f>
        <v>134</v>
      </c>
      <c r="N9" s="33">
        <f>I9+M9</f>
        <v>250</v>
      </c>
      <c r="O9" s="5">
        <f>F9+J9</f>
        <v>179</v>
      </c>
      <c r="P9" s="2">
        <f>G9+K9</f>
        <v>71</v>
      </c>
      <c r="Q9" s="25">
        <f>H9+L9</f>
        <v>4</v>
      </c>
    </row>
    <row r="10" spans="1:17" ht="12.75">
      <c r="A10" s="61" t="s">
        <v>13</v>
      </c>
      <c r="B10" s="2" t="str">
        <f>'Startovní listina'!D7</f>
        <v>Nosálová Viktorie</v>
      </c>
      <c r="C10" s="2" t="str">
        <f>'Startovní listina'!E7</f>
        <v>SK Baník Ratíškovice</v>
      </c>
      <c r="D10" s="29"/>
      <c r="E10" s="65">
        <f>'Startovní listina'!F7</f>
        <v>4</v>
      </c>
      <c r="F10" s="30">
        <v>89</v>
      </c>
      <c r="G10" s="31">
        <v>39</v>
      </c>
      <c r="H10" s="31">
        <v>3</v>
      </c>
      <c r="I10" s="25">
        <f>F10+G10</f>
        <v>128</v>
      </c>
      <c r="J10" s="30">
        <v>76</v>
      </c>
      <c r="K10" s="31">
        <v>43</v>
      </c>
      <c r="L10" s="31">
        <v>4</v>
      </c>
      <c r="M10" s="25">
        <f>J10+K10</f>
        <v>119</v>
      </c>
      <c r="N10" s="33">
        <f>I10+M10</f>
        <v>247</v>
      </c>
      <c r="O10" s="5">
        <f>F10+J10</f>
        <v>165</v>
      </c>
      <c r="P10" s="2">
        <f>G10+K10</f>
        <v>82</v>
      </c>
      <c r="Q10" s="25">
        <f>H10+L10</f>
        <v>7</v>
      </c>
    </row>
    <row r="11" spans="1:17" ht="12.75">
      <c r="A11" s="61" t="s">
        <v>14</v>
      </c>
      <c r="B11" s="2" t="str">
        <f>'Startovní listina'!D13</f>
        <v>Žampachová Žaneta</v>
      </c>
      <c r="C11" s="2" t="str">
        <f>'Startovní listina'!E13</f>
        <v>KK Vyškov</v>
      </c>
      <c r="D11" s="87"/>
      <c r="E11" s="65">
        <f>'Startovní listina'!F13</f>
        <v>4</v>
      </c>
      <c r="F11" s="30">
        <v>88</v>
      </c>
      <c r="G11" s="31">
        <v>37</v>
      </c>
      <c r="H11" s="31">
        <v>4</v>
      </c>
      <c r="I11" s="25">
        <f>F11+G11</f>
        <v>125</v>
      </c>
      <c r="J11" s="30">
        <v>70</v>
      </c>
      <c r="K11" s="31">
        <v>43</v>
      </c>
      <c r="L11" s="31">
        <v>3</v>
      </c>
      <c r="M11" s="25">
        <f>J11+K11</f>
        <v>113</v>
      </c>
      <c r="N11" s="33">
        <f>I11+M11</f>
        <v>238</v>
      </c>
      <c r="O11" s="5">
        <f>F11+J11</f>
        <v>158</v>
      </c>
      <c r="P11" s="2">
        <f>G11+K11</f>
        <v>80</v>
      </c>
      <c r="Q11" s="25">
        <f>H11+L11</f>
        <v>7</v>
      </c>
    </row>
    <row r="12" spans="1:17" ht="12.75">
      <c r="A12" s="61" t="s">
        <v>15</v>
      </c>
      <c r="B12" s="2" t="str">
        <f>'Startovní listina'!D21</f>
        <v>Polepil Alexandr</v>
      </c>
      <c r="C12" s="2" t="str">
        <f>'Startovní listina'!E21</f>
        <v>KC Zlín</v>
      </c>
      <c r="D12" s="29"/>
      <c r="E12" s="65">
        <f>'Startovní listina'!F21</f>
        <v>2</v>
      </c>
      <c r="F12" s="30">
        <v>69</v>
      </c>
      <c r="G12" s="31">
        <v>39</v>
      </c>
      <c r="H12" s="31">
        <v>2</v>
      </c>
      <c r="I12" s="25">
        <f>F12+G12</f>
        <v>108</v>
      </c>
      <c r="J12" s="30">
        <v>79</v>
      </c>
      <c r="K12" s="31">
        <v>42</v>
      </c>
      <c r="L12" s="31">
        <v>4</v>
      </c>
      <c r="M12" s="25">
        <f>J12+K12</f>
        <v>121</v>
      </c>
      <c r="N12" s="33">
        <f>I12+M12</f>
        <v>229</v>
      </c>
      <c r="O12" s="5">
        <f>F12+J12</f>
        <v>148</v>
      </c>
      <c r="P12" s="2">
        <f>G12+K12</f>
        <v>81</v>
      </c>
      <c r="Q12" s="25">
        <f>H12+L12</f>
        <v>6</v>
      </c>
    </row>
    <row r="13" spans="1:17" ht="12.75">
      <c r="A13" s="61" t="s">
        <v>16</v>
      </c>
      <c r="B13" s="2" t="str">
        <f>'Startovní listina'!D16</f>
        <v>Pevný Kryštof</v>
      </c>
      <c r="C13" s="2" t="str">
        <f>'Startovní listina'!E16</f>
        <v>KK Vyškov</v>
      </c>
      <c r="D13" s="29"/>
      <c r="E13" s="65">
        <f>'Startovní listina'!F16</f>
        <v>1</v>
      </c>
      <c r="F13" s="30">
        <v>85</v>
      </c>
      <c r="G13" s="31">
        <v>35</v>
      </c>
      <c r="H13" s="31">
        <v>4</v>
      </c>
      <c r="I13" s="25">
        <f>F13+G13</f>
        <v>120</v>
      </c>
      <c r="J13" s="30">
        <v>79</v>
      </c>
      <c r="K13" s="31">
        <v>30</v>
      </c>
      <c r="L13" s="31">
        <v>3</v>
      </c>
      <c r="M13" s="25">
        <f>J13+K13</f>
        <v>109</v>
      </c>
      <c r="N13" s="33">
        <f>I13+M13</f>
        <v>229</v>
      </c>
      <c r="O13" s="5">
        <f>F13+J13</f>
        <v>164</v>
      </c>
      <c r="P13" s="2">
        <f>G13+K13</f>
        <v>65</v>
      </c>
      <c r="Q13" s="25">
        <f>H13+L13</f>
        <v>7</v>
      </c>
    </row>
    <row r="14" spans="1:17" ht="12.75">
      <c r="A14" s="61" t="s">
        <v>17</v>
      </c>
      <c r="B14" s="2" t="str">
        <f>'Startovní listina'!D9</f>
        <v>Ševelová Kristýna</v>
      </c>
      <c r="C14" s="2" t="str">
        <f>'Startovní listina'!E9</f>
        <v>SK Baník Ratíškovice</v>
      </c>
      <c r="D14" s="29"/>
      <c r="E14" s="65">
        <f>'Startovní listina'!F9</f>
        <v>3</v>
      </c>
      <c r="F14" s="30">
        <v>86</v>
      </c>
      <c r="G14" s="31">
        <v>39</v>
      </c>
      <c r="H14" s="31">
        <v>2</v>
      </c>
      <c r="I14" s="25">
        <f>F14+G14</f>
        <v>125</v>
      </c>
      <c r="J14" s="30">
        <v>75</v>
      </c>
      <c r="K14" s="31">
        <v>26</v>
      </c>
      <c r="L14" s="31">
        <v>7</v>
      </c>
      <c r="M14" s="25">
        <f>J14+K14</f>
        <v>101</v>
      </c>
      <c r="N14" s="33">
        <f>I14+M14</f>
        <v>226</v>
      </c>
      <c r="O14" s="5">
        <f>F14+J14</f>
        <v>161</v>
      </c>
      <c r="P14" s="2">
        <f>G14+K14</f>
        <v>65</v>
      </c>
      <c r="Q14" s="25">
        <f>H14+L14</f>
        <v>9</v>
      </c>
    </row>
    <row r="15" spans="1:17" ht="12.75">
      <c r="A15" s="61" t="s">
        <v>18</v>
      </c>
      <c r="B15" s="2" t="str">
        <f>'Startovní listina'!D25</f>
        <v>Dedík Filip</v>
      </c>
      <c r="C15" s="2" t="str">
        <f>'Startovní listina'!E25</f>
        <v>KC Zlín</v>
      </c>
      <c r="D15" s="29"/>
      <c r="E15" s="65">
        <f>'Startovní listina'!F25</f>
        <v>2</v>
      </c>
      <c r="F15" s="30">
        <v>69</v>
      </c>
      <c r="G15" s="31">
        <v>38</v>
      </c>
      <c r="H15" s="31">
        <v>7</v>
      </c>
      <c r="I15" s="25">
        <f>F15+G15</f>
        <v>107</v>
      </c>
      <c r="J15" s="30">
        <v>63</v>
      </c>
      <c r="K15" s="31">
        <v>55</v>
      </c>
      <c r="L15" s="31">
        <v>3</v>
      </c>
      <c r="M15" s="25">
        <f>J15+K15</f>
        <v>118</v>
      </c>
      <c r="N15" s="33">
        <f>I15+M15</f>
        <v>225</v>
      </c>
      <c r="O15" s="5">
        <f>F15+J15</f>
        <v>132</v>
      </c>
      <c r="P15" s="2">
        <f>G15+K15</f>
        <v>93</v>
      </c>
      <c r="Q15" s="25">
        <f>H15+L15</f>
        <v>10</v>
      </c>
    </row>
    <row r="16" spans="1:17" ht="12.75">
      <c r="A16" s="62" t="s">
        <v>19</v>
      </c>
      <c r="B16" s="2" t="str">
        <f>'Startovní listina'!D10</f>
        <v>Příkaská Adéla</v>
      </c>
      <c r="C16" s="2" t="str">
        <f>'Startovní listina'!E10</f>
        <v>SK Baník Ratíškovice</v>
      </c>
      <c r="D16" s="87"/>
      <c r="E16" s="65">
        <f>'Startovní listina'!F10</f>
        <v>4</v>
      </c>
      <c r="F16" s="30">
        <v>71</v>
      </c>
      <c r="G16" s="31">
        <v>38</v>
      </c>
      <c r="H16" s="31">
        <v>2</v>
      </c>
      <c r="I16" s="25">
        <f>F16+G16</f>
        <v>109</v>
      </c>
      <c r="J16" s="30">
        <v>71</v>
      </c>
      <c r="K16" s="31">
        <v>43</v>
      </c>
      <c r="L16" s="31">
        <v>2</v>
      </c>
      <c r="M16" s="25">
        <f>J16+K16</f>
        <v>114</v>
      </c>
      <c r="N16" s="33">
        <f>I16+M16</f>
        <v>223</v>
      </c>
      <c r="O16" s="5">
        <f>F16+J16</f>
        <v>142</v>
      </c>
      <c r="P16" s="2">
        <f>G16+K16</f>
        <v>81</v>
      </c>
      <c r="Q16" s="25">
        <f>H16+L16</f>
        <v>4</v>
      </c>
    </row>
    <row r="17" spans="1:17" ht="12.75">
      <c r="A17" s="59" t="s">
        <v>20</v>
      </c>
      <c r="B17" s="2" t="str">
        <f>'Startovní listina'!D14</f>
        <v>Crhonková Barbora</v>
      </c>
      <c r="C17" s="2" t="str">
        <f>'Startovní listina'!E14</f>
        <v>KK Vyškov</v>
      </c>
      <c r="D17" s="29"/>
      <c r="E17" s="65">
        <f>'Startovní listina'!F14</f>
        <v>4</v>
      </c>
      <c r="F17" s="30">
        <v>78</v>
      </c>
      <c r="G17" s="31">
        <v>40</v>
      </c>
      <c r="H17" s="31">
        <v>3</v>
      </c>
      <c r="I17" s="25">
        <f>F17+G17</f>
        <v>118</v>
      </c>
      <c r="J17" s="30">
        <v>63</v>
      </c>
      <c r="K17" s="31">
        <v>35</v>
      </c>
      <c r="L17" s="31">
        <v>8</v>
      </c>
      <c r="M17" s="25">
        <f>J17+K17</f>
        <v>98</v>
      </c>
      <c r="N17" s="33">
        <f>I17+M17</f>
        <v>216</v>
      </c>
      <c r="O17" s="5">
        <f>F17+J17</f>
        <v>141</v>
      </c>
      <c r="P17" s="2">
        <f>G17+K17</f>
        <v>75</v>
      </c>
      <c r="Q17" s="25">
        <f>H17+L17</f>
        <v>11</v>
      </c>
    </row>
    <row r="18" spans="1:17" ht="12.75">
      <c r="A18" s="2" t="s">
        <v>21</v>
      </c>
      <c r="B18" s="2" t="str">
        <f>'Startovní listina'!D28</f>
        <v>Mlčoch Filip</v>
      </c>
      <c r="C18" s="2" t="str">
        <f>'Startovní listina'!E28</f>
        <v>KC Zlín</v>
      </c>
      <c r="D18" s="29"/>
      <c r="E18" s="65">
        <f>'Startovní listina'!F28</f>
        <v>1</v>
      </c>
      <c r="F18" s="30">
        <v>80</v>
      </c>
      <c r="G18" s="31">
        <v>26</v>
      </c>
      <c r="H18" s="31">
        <v>3</v>
      </c>
      <c r="I18" s="25">
        <f>F18+G18</f>
        <v>106</v>
      </c>
      <c r="J18" s="30">
        <v>72</v>
      </c>
      <c r="K18" s="31">
        <v>35</v>
      </c>
      <c r="L18" s="31">
        <v>2</v>
      </c>
      <c r="M18" s="25">
        <f>J18+K18</f>
        <v>107</v>
      </c>
      <c r="N18" s="33">
        <f>I18+M18</f>
        <v>213</v>
      </c>
      <c r="O18" s="5">
        <f>F18+J18</f>
        <v>152</v>
      </c>
      <c r="P18" s="2">
        <f>G18+K18</f>
        <v>61</v>
      </c>
      <c r="Q18" s="25">
        <f>H18+L18</f>
        <v>5</v>
      </c>
    </row>
    <row r="19" spans="1:17" ht="12.75">
      <c r="A19" s="3" t="s">
        <v>22</v>
      </c>
      <c r="B19" s="2" t="str">
        <f>'Startovní listina'!D15</f>
        <v>Valent Dominik</v>
      </c>
      <c r="C19" s="2" t="str">
        <f>'Startovní listina'!E15</f>
        <v>KK Vyškov</v>
      </c>
      <c r="D19" s="29"/>
      <c r="E19" s="65">
        <f>'Startovní listina'!F15</f>
        <v>1</v>
      </c>
      <c r="F19" s="30">
        <v>86</v>
      </c>
      <c r="G19" s="31">
        <v>51</v>
      </c>
      <c r="H19" s="31">
        <v>3</v>
      </c>
      <c r="I19" s="25">
        <f>F19+G19</f>
        <v>137</v>
      </c>
      <c r="J19" s="30">
        <v>68</v>
      </c>
      <c r="K19" s="31">
        <v>8</v>
      </c>
      <c r="L19" s="31">
        <v>14</v>
      </c>
      <c r="M19" s="25">
        <f>J19+K19</f>
        <v>76</v>
      </c>
      <c r="N19" s="33">
        <f>I19+M19</f>
        <v>213</v>
      </c>
      <c r="O19" s="5">
        <f>F19+J19</f>
        <v>154</v>
      </c>
      <c r="P19" s="2">
        <f>G19+K19</f>
        <v>59</v>
      </c>
      <c r="Q19" s="25">
        <f>H19+L19</f>
        <v>17</v>
      </c>
    </row>
    <row r="20" spans="1:17" ht="12.75">
      <c r="A20" s="3" t="s">
        <v>23</v>
      </c>
      <c r="B20" s="2" t="str">
        <f>'Startovní listina'!D20</f>
        <v>Vašulínová Anna</v>
      </c>
      <c r="C20" s="2" t="str">
        <f>'Startovní listina'!E20</f>
        <v>KC Zlín</v>
      </c>
      <c r="D20" s="29"/>
      <c r="E20" s="65">
        <f>'Startovní listina'!F20</f>
        <v>3</v>
      </c>
      <c r="F20" s="30">
        <v>86</v>
      </c>
      <c r="G20" s="31">
        <v>22</v>
      </c>
      <c r="H20" s="31">
        <v>6</v>
      </c>
      <c r="I20" s="25">
        <f>F20+G20</f>
        <v>108</v>
      </c>
      <c r="J20" s="30">
        <v>76</v>
      </c>
      <c r="K20" s="31">
        <v>23</v>
      </c>
      <c r="L20" s="31">
        <v>5</v>
      </c>
      <c r="M20" s="25">
        <f>J20+K20</f>
        <v>99</v>
      </c>
      <c r="N20" s="33">
        <f>I20+M20</f>
        <v>207</v>
      </c>
      <c r="O20" s="5">
        <f>F20+J20</f>
        <v>162</v>
      </c>
      <c r="P20" s="2">
        <f>G20+K20</f>
        <v>45</v>
      </c>
      <c r="Q20" s="25">
        <f>H20+L20</f>
        <v>11</v>
      </c>
    </row>
    <row r="21" spans="1:17" ht="12.75">
      <c r="A21" s="3" t="s">
        <v>24</v>
      </c>
      <c r="B21" s="2" t="str">
        <f>'Startovní listina'!D6</f>
        <v>Hausnerová Elen</v>
      </c>
      <c r="C21" s="2" t="str">
        <f>'Startovní listina'!E6</f>
        <v>SK Baník Ratíškovice</v>
      </c>
      <c r="D21" s="87"/>
      <c r="E21" s="65">
        <f>'Startovní listina'!F6</f>
        <v>4</v>
      </c>
      <c r="F21" s="30">
        <v>65</v>
      </c>
      <c r="G21" s="31">
        <v>40</v>
      </c>
      <c r="H21" s="31">
        <v>4</v>
      </c>
      <c r="I21" s="25">
        <f>F21+G21</f>
        <v>105</v>
      </c>
      <c r="J21" s="30">
        <v>60</v>
      </c>
      <c r="K21" s="31">
        <v>41</v>
      </c>
      <c r="L21" s="31">
        <v>7</v>
      </c>
      <c r="M21" s="25">
        <f>J21+K21</f>
        <v>101</v>
      </c>
      <c r="N21" s="33">
        <f>I21+M21</f>
        <v>206</v>
      </c>
      <c r="O21" s="5">
        <f>F21+J21</f>
        <v>125</v>
      </c>
      <c r="P21" s="2">
        <f>G21+K21</f>
        <v>81</v>
      </c>
      <c r="Q21" s="25">
        <f>H21+L21</f>
        <v>11</v>
      </c>
    </row>
    <row r="22" spans="1:17" ht="12.75">
      <c r="A22" s="3" t="s">
        <v>25</v>
      </c>
      <c r="B22" s="2" t="str">
        <f>'Startovní listina'!D12</f>
        <v>Mašová Karolína</v>
      </c>
      <c r="C22" s="2" t="str">
        <f>'Startovní listina'!E12</f>
        <v>TJ Jiskra Kyjov</v>
      </c>
      <c r="D22" s="87"/>
      <c r="E22" s="65">
        <f>'Startovní listina'!F12</f>
        <v>3</v>
      </c>
      <c r="F22" s="30">
        <v>81</v>
      </c>
      <c r="G22" s="31">
        <v>26</v>
      </c>
      <c r="H22" s="31">
        <v>4</v>
      </c>
      <c r="I22" s="25">
        <f>F22+G22</f>
        <v>107</v>
      </c>
      <c r="J22" s="30">
        <v>73</v>
      </c>
      <c r="K22" s="31">
        <v>16</v>
      </c>
      <c r="L22" s="31">
        <v>8</v>
      </c>
      <c r="M22" s="25">
        <f>J22+K22</f>
        <v>89</v>
      </c>
      <c r="N22" s="33">
        <f>I22+M22</f>
        <v>196</v>
      </c>
      <c r="O22" s="5">
        <f>F22+J22</f>
        <v>154</v>
      </c>
      <c r="P22" s="2">
        <f>G22+K22</f>
        <v>42</v>
      </c>
      <c r="Q22" s="25">
        <f>H22+L22</f>
        <v>12</v>
      </c>
    </row>
    <row r="23" spans="1:17" ht="12.75">
      <c r="A23" s="3" t="s">
        <v>26</v>
      </c>
      <c r="B23" s="2" t="str">
        <f>'Startovní listina'!D22</f>
        <v>Svoboda František</v>
      </c>
      <c r="C23" s="2" t="str">
        <f>'Startovní listina'!E22</f>
        <v>KC Zlín</v>
      </c>
      <c r="D23" s="29"/>
      <c r="E23" s="65">
        <f>'Startovní listina'!F22</f>
        <v>2</v>
      </c>
      <c r="F23" s="30">
        <v>53</v>
      </c>
      <c r="G23" s="31">
        <v>40</v>
      </c>
      <c r="H23" s="31">
        <v>5</v>
      </c>
      <c r="I23" s="25">
        <f>F23+G23</f>
        <v>93</v>
      </c>
      <c r="J23" s="30">
        <v>72</v>
      </c>
      <c r="K23" s="31">
        <v>29</v>
      </c>
      <c r="L23" s="31">
        <v>4</v>
      </c>
      <c r="M23" s="25">
        <f>J23+K23</f>
        <v>101</v>
      </c>
      <c r="N23" s="33">
        <f>I23+M23</f>
        <v>194</v>
      </c>
      <c r="O23" s="5">
        <f>F23+J23</f>
        <v>125</v>
      </c>
      <c r="P23" s="2">
        <f>G23+K23</f>
        <v>69</v>
      </c>
      <c r="Q23" s="25">
        <f>H23+L23</f>
        <v>9</v>
      </c>
    </row>
    <row r="24" spans="1:17" ht="12.75">
      <c r="A24" s="3" t="s">
        <v>27</v>
      </c>
      <c r="B24" s="2" t="str">
        <f>'Startovní listina'!D29</f>
        <v>Škodová Romana</v>
      </c>
      <c r="C24" s="2" t="str">
        <f>'Startovní listina'!E29</f>
        <v>Valtice</v>
      </c>
      <c r="D24" s="29"/>
      <c r="E24" s="65">
        <f>'Startovní listina'!F29</f>
        <v>4</v>
      </c>
      <c r="F24" s="30">
        <v>55</v>
      </c>
      <c r="G24" s="31">
        <v>31</v>
      </c>
      <c r="H24" s="31">
        <v>8</v>
      </c>
      <c r="I24" s="25">
        <f>F24+G24</f>
        <v>86</v>
      </c>
      <c r="J24" s="30">
        <v>61</v>
      </c>
      <c r="K24" s="31">
        <v>39</v>
      </c>
      <c r="L24" s="31">
        <v>4</v>
      </c>
      <c r="M24" s="25">
        <f>J24+K24</f>
        <v>100</v>
      </c>
      <c r="N24" s="33">
        <f>I24+M24</f>
        <v>186</v>
      </c>
      <c r="O24" s="5">
        <f>F24+J24</f>
        <v>116</v>
      </c>
      <c r="P24" s="2">
        <f>G24+K24</f>
        <v>70</v>
      </c>
      <c r="Q24" s="25">
        <f>H24+L24</f>
        <v>12</v>
      </c>
    </row>
    <row r="25" spans="1:17" ht="12.75">
      <c r="A25" s="7" t="s">
        <v>28</v>
      </c>
      <c r="B25" s="2" t="str">
        <f>'Startovní listina'!D23</f>
        <v>Zaoral Marek</v>
      </c>
      <c r="C25" s="2" t="str">
        <f>'Startovní listina'!E23</f>
        <v>KK Vyškov</v>
      </c>
      <c r="D25" s="29"/>
      <c r="E25" s="65">
        <f>'Startovní listina'!F23</f>
        <v>1</v>
      </c>
      <c r="F25" s="30">
        <v>67</v>
      </c>
      <c r="G25" s="31">
        <v>25</v>
      </c>
      <c r="H25" s="31">
        <v>6</v>
      </c>
      <c r="I25" s="25">
        <f>F25+G25</f>
        <v>92</v>
      </c>
      <c r="J25" s="30">
        <v>66</v>
      </c>
      <c r="K25" s="31">
        <v>27</v>
      </c>
      <c r="L25" s="31">
        <v>5</v>
      </c>
      <c r="M25" s="25">
        <f>J25+K25</f>
        <v>93</v>
      </c>
      <c r="N25" s="33">
        <f>I25+M25</f>
        <v>185</v>
      </c>
      <c r="O25" s="5">
        <f>F25+J25</f>
        <v>133</v>
      </c>
      <c r="P25" s="2">
        <f>G25+K25</f>
        <v>52</v>
      </c>
      <c r="Q25" s="25">
        <f>H25+L25</f>
        <v>11</v>
      </c>
    </row>
    <row r="26" spans="1:17" ht="12.75">
      <c r="A26" s="3" t="s">
        <v>29</v>
      </c>
      <c r="B26" s="2" t="str">
        <f>'Startovní listina'!D8</f>
        <v>Jaštíková Laura</v>
      </c>
      <c r="C26" s="2" t="str">
        <f>'Startovní listina'!E8</f>
        <v>SK Baník Ratíškovice</v>
      </c>
      <c r="D26" s="29"/>
      <c r="E26" s="65">
        <f>'Startovní listina'!F8</f>
        <v>4</v>
      </c>
      <c r="F26" s="30">
        <v>56</v>
      </c>
      <c r="G26" s="31">
        <v>30</v>
      </c>
      <c r="H26" s="31">
        <v>9</v>
      </c>
      <c r="I26" s="25">
        <f>F26+G26</f>
        <v>86</v>
      </c>
      <c r="J26" s="30">
        <v>72</v>
      </c>
      <c r="K26" s="31">
        <v>26</v>
      </c>
      <c r="L26" s="31">
        <v>6</v>
      </c>
      <c r="M26" s="25">
        <f>J26+K26</f>
        <v>98</v>
      </c>
      <c r="N26" s="33">
        <f>I26+M26</f>
        <v>184</v>
      </c>
      <c r="O26" s="5">
        <f>F26+J26</f>
        <v>128</v>
      </c>
      <c r="P26" s="2">
        <f>G26+K26</f>
        <v>56</v>
      </c>
      <c r="Q26" s="25">
        <f>H26+L26</f>
        <v>15</v>
      </c>
    </row>
    <row r="27" spans="1:17" ht="12.75">
      <c r="A27" s="3" t="s">
        <v>30</v>
      </c>
      <c r="B27" s="2" t="str">
        <f>'Startovní listina'!D19</f>
        <v>Sáblík Jakub</v>
      </c>
      <c r="C27" s="2" t="str">
        <f>'Startovní listina'!E19</f>
        <v>KK Vyškov</v>
      </c>
      <c r="D27" s="29"/>
      <c r="E27" s="65">
        <f>'Startovní listina'!F19</f>
        <v>1</v>
      </c>
      <c r="F27" s="30">
        <v>74</v>
      </c>
      <c r="G27" s="31">
        <v>26</v>
      </c>
      <c r="H27" s="31">
        <v>7</v>
      </c>
      <c r="I27" s="25">
        <f>F27+G27</f>
        <v>100</v>
      </c>
      <c r="J27" s="30">
        <v>60</v>
      </c>
      <c r="K27" s="31">
        <v>18</v>
      </c>
      <c r="L27" s="31">
        <v>4</v>
      </c>
      <c r="M27" s="25">
        <f>J27+K27</f>
        <v>78</v>
      </c>
      <c r="N27" s="33">
        <f>I27+M27</f>
        <v>178</v>
      </c>
      <c r="O27" s="5">
        <f>F27+J27</f>
        <v>134</v>
      </c>
      <c r="P27" s="2">
        <f>G27+K27</f>
        <v>44</v>
      </c>
      <c r="Q27" s="25">
        <f>H27+L27</f>
        <v>11</v>
      </c>
    </row>
    <row r="28" spans="1:17" ht="12.75">
      <c r="A28" s="3" t="s">
        <v>31</v>
      </c>
      <c r="B28" s="2" t="str">
        <f>'Startovní listina'!D31</f>
        <v>Baránek Vít</v>
      </c>
      <c r="C28" s="2" t="str">
        <f>'Startovní listina'!E31</f>
        <v>Valtice</v>
      </c>
      <c r="D28" s="29"/>
      <c r="E28" s="65">
        <f>'Startovní listina'!F31</f>
        <v>1</v>
      </c>
      <c r="F28" s="30">
        <v>66</v>
      </c>
      <c r="G28" s="31">
        <v>18</v>
      </c>
      <c r="H28" s="31">
        <v>11</v>
      </c>
      <c r="I28" s="25">
        <f>F28+G28</f>
        <v>84</v>
      </c>
      <c r="J28" s="30">
        <v>50</v>
      </c>
      <c r="K28" s="31">
        <v>25</v>
      </c>
      <c r="L28" s="31">
        <v>8</v>
      </c>
      <c r="M28" s="25">
        <f>J28+K28</f>
        <v>75</v>
      </c>
      <c r="N28" s="33">
        <f>I28+M28</f>
        <v>159</v>
      </c>
      <c r="O28" s="5">
        <f>F28+J28</f>
        <v>116</v>
      </c>
      <c r="P28" s="2">
        <f>G28+K28</f>
        <v>43</v>
      </c>
      <c r="Q28" s="25">
        <f>H28+L28</f>
        <v>19</v>
      </c>
    </row>
    <row r="29" spans="1:17" ht="12.75">
      <c r="A29" s="3" t="s">
        <v>32</v>
      </c>
      <c r="B29" s="2" t="str">
        <f>'Startovní listina'!D27</f>
        <v>Vrzalová Vendula</v>
      </c>
      <c r="C29" s="2" t="str">
        <f>'Startovní listina'!E27</f>
        <v>KC Zlín</v>
      </c>
      <c r="D29" s="29"/>
      <c r="E29" s="65">
        <f>'Startovní listina'!F27</f>
        <v>3</v>
      </c>
      <c r="F29" s="30">
        <v>59</v>
      </c>
      <c r="G29" s="31">
        <v>17</v>
      </c>
      <c r="H29" s="31">
        <v>11</v>
      </c>
      <c r="I29" s="25">
        <f>F29+G29</f>
        <v>76</v>
      </c>
      <c r="J29" s="30">
        <v>64</v>
      </c>
      <c r="K29" s="31">
        <v>17</v>
      </c>
      <c r="L29" s="31">
        <v>7</v>
      </c>
      <c r="M29" s="25">
        <f>J29+K29</f>
        <v>81</v>
      </c>
      <c r="N29" s="33">
        <f>I29+M29</f>
        <v>157</v>
      </c>
      <c r="O29" s="5">
        <f>F29+J29</f>
        <v>123</v>
      </c>
      <c r="P29" s="2">
        <f>G29+K29</f>
        <v>34</v>
      </c>
      <c r="Q29" s="25">
        <f>H29+L29</f>
        <v>18</v>
      </c>
    </row>
    <row r="30" spans="1:17" ht="12.75">
      <c r="A30" s="3" t="s">
        <v>33</v>
      </c>
      <c r="B30" s="2" t="str">
        <f>'Startovní listina'!D5</f>
        <v>Hubačková Ludmila</v>
      </c>
      <c r="C30" s="2" t="str">
        <f>'Startovní listina'!E5</f>
        <v>SK Baník Ratíškovice</v>
      </c>
      <c r="D30" s="87"/>
      <c r="E30" s="65">
        <f>'Startovní listina'!F5</f>
        <v>4</v>
      </c>
      <c r="F30" s="30">
        <v>42</v>
      </c>
      <c r="G30" s="31">
        <v>18</v>
      </c>
      <c r="H30" s="31">
        <v>12</v>
      </c>
      <c r="I30" s="25">
        <f>F30+G30</f>
        <v>60</v>
      </c>
      <c r="J30" s="30">
        <v>38</v>
      </c>
      <c r="K30" s="31">
        <v>30</v>
      </c>
      <c r="L30" s="31">
        <v>7</v>
      </c>
      <c r="M30" s="25">
        <f>J30+K30</f>
        <v>68</v>
      </c>
      <c r="N30" s="33">
        <f>I30+M30</f>
        <v>128</v>
      </c>
      <c r="O30" s="5">
        <f>F30+J30</f>
        <v>80</v>
      </c>
      <c r="P30" s="2">
        <f>G30+K30</f>
        <v>48</v>
      </c>
      <c r="Q30" s="25">
        <f>H30+L30</f>
        <v>19</v>
      </c>
    </row>
    <row r="31" spans="1:17" ht="12.75">
      <c r="A31" s="3" t="s">
        <v>34</v>
      </c>
      <c r="B31" s="2">
        <f>'Startovní listina'!D17</f>
        <v>0</v>
      </c>
      <c r="C31" s="2">
        <f>'Startovní listina'!E17</f>
        <v>0</v>
      </c>
      <c r="D31" s="29"/>
      <c r="E31" s="65">
        <f>'Startovní listina'!F17</f>
        <v>0</v>
      </c>
      <c r="F31" s="30"/>
      <c r="G31" s="31"/>
      <c r="H31" s="31"/>
      <c r="I31" s="25">
        <f>F31+G31</f>
        <v>0</v>
      </c>
      <c r="J31" s="30"/>
      <c r="K31" s="31"/>
      <c r="L31" s="31"/>
      <c r="M31" s="25">
        <f>J31+K31</f>
        <v>0</v>
      </c>
      <c r="N31" s="33">
        <f>I31+M31</f>
        <v>0</v>
      </c>
      <c r="O31" s="5">
        <f>F31+J31</f>
        <v>0</v>
      </c>
      <c r="P31" s="2">
        <f>G31+K31</f>
        <v>0</v>
      </c>
      <c r="Q31" s="25">
        <f>H31+L31</f>
        <v>0</v>
      </c>
    </row>
    <row r="32" spans="1:17" ht="12.75">
      <c r="A32" s="3" t="s">
        <v>35</v>
      </c>
      <c r="B32" s="2">
        <f>'Startovní listina'!D26</f>
        <v>0</v>
      </c>
      <c r="C32" s="2">
        <f>'Startovní listina'!E26</f>
        <v>0</v>
      </c>
      <c r="D32" s="29"/>
      <c r="E32" s="65">
        <f>'Startovní listina'!F26</f>
        <v>0</v>
      </c>
      <c r="F32" s="30"/>
      <c r="G32" s="31"/>
      <c r="H32" s="31"/>
      <c r="I32" s="25">
        <f>F32+G32</f>
        <v>0</v>
      </c>
      <c r="J32" s="30"/>
      <c r="K32" s="31"/>
      <c r="L32" s="31"/>
      <c r="M32" s="25">
        <f>J32+K32</f>
        <v>0</v>
      </c>
      <c r="N32" s="33">
        <f>I32+M32</f>
        <v>0</v>
      </c>
      <c r="O32" s="5">
        <f>F32+J32</f>
        <v>0</v>
      </c>
      <c r="P32" s="2">
        <f>G32+K32</f>
        <v>0</v>
      </c>
      <c r="Q32" s="25">
        <f>H32+L32</f>
        <v>0</v>
      </c>
    </row>
    <row r="33" spans="1:17" ht="12.75">
      <c r="A33" s="3" t="s">
        <v>36</v>
      </c>
      <c r="B33" s="2">
        <f>'Startovní listina'!D30</f>
        <v>0</v>
      </c>
      <c r="C33" s="2">
        <f>'Startovní listina'!E30</f>
        <v>0</v>
      </c>
      <c r="D33" s="29"/>
      <c r="E33" s="65">
        <f>'Startovní listina'!F30</f>
        <v>0</v>
      </c>
      <c r="F33" s="30"/>
      <c r="G33" s="31"/>
      <c r="H33" s="31"/>
      <c r="I33" s="25">
        <f>F33+G33</f>
        <v>0</v>
      </c>
      <c r="J33" s="30"/>
      <c r="K33" s="31"/>
      <c r="L33" s="31"/>
      <c r="M33" s="25">
        <f>J33+K33</f>
        <v>0</v>
      </c>
      <c r="N33" s="33">
        <f>I33+M33</f>
        <v>0</v>
      </c>
      <c r="O33" s="5">
        <f>F33+J33</f>
        <v>0</v>
      </c>
      <c r="P33" s="2">
        <f>G33+K33</f>
        <v>0</v>
      </c>
      <c r="Q33" s="25">
        <f>H33+L33</f>
        <v>0</v>
      </c>
    </row>
    <row r="34" spans="1:17" ht="12.75">
      <c r="A34" s="3" t="s">
        <v>37</v>
      </c>
      <c r="B34" s="2">
        <f>'Startovní listina'!D32</f>
        <v>0</v>
      </c>
      <c r="C34" s="2">
        <f>'Startovní listina'!E32</f>
        <v>0</v>
      </c>
      <c r="D34" s="29"/>
      <c r="E34" s="65">
        <f>'Startovní listina'!F32</f>
        <v>0</v>
      </c>
      <c r="F34" s="30"/>
      <c r="G34" s="31"/>
      <c r="H34" s="31"/>
      <c r="I34" s="25">
        <f>F34+G34</f>
        <v>0</v>
      </c>
      <c r="J34" s="30"/>
      <c r="K34" s="31"/>
      <c r="L34" s="31"/>
      <c r="M34" s="25">
        <f>J34+K34</f>
        <v>0</v>
      </c>
      <c r="N34" s="33">
        <f>I34+M34</f>
        <v>0</v>
      </c>
      <c r="O34" s="5">
        <f>F34+J34</f>
        <v>0</v>
      </c>
      <c r="P34" s="2">
        <f>G34+K34</f>
        <v>0</v>
      </c>
      <c r="Q34" s="25">
        <f>H34+L34</f>
        <v>0</v>
      </c>
    </row>
    <row r="35" spans="1:17" ht="12.75">
      <c r="A35" s="3" t="s">
        <v>38</v>
      </c>
      <c r="B35" s="2">
        <f>'Startovní listina'!D33</f>
        <v>0</v>
      </c>
      <c r="C35" s="2">
        <f>'Startovní listina'!E33</f>
        <v>0</v>
      </c>
      <c r="D35" s="29"/>
      <c r="E35" s="65">
        <f>'Startovní listina'!F33</f>
        <v>0</v>
      </c>
      <c r="F35" s="30"/>
      <c r="G35" s="31"/>
      <c r="H35" s="31"/>
      <c r="I35" s="25">
        <f>F35+G35</f>
        <v>0</v>
      </c>
      <c r="J35" s="30"/>
      <c r="K35" s="31"/>
      <c r="L35" s="31"/>
      <c r="M35" s="25">
        <f>J35+K35</f>
        <v>0</v>
      </c>
      <c r="N35" s="33">
        <f>I35+M35</f>
        <v>0</v>
      </c>
      <c r="O35" s="5">
        <f>F35+J35</f>
        <v>0</v>
      </c>
      <c r="P35" s="2">
        <f>G35+K35</f>
        <v>0</v>
      </c>
      <c r="Q35" s="25">
        <f>H35+L35</f>
        <v>0</v>
      </c>
    </row>
    <row r="36" spans="1:17" ht="12.75">
      <c r="A36" s="3" t="s">
        <v>39</v>
      </c>
      <c r="B36" s="2">
        <f>'Startovní listina'!D34</f>
        <v>0</v>
      </c>
      <c r="C36" s="2">
        <f>'Startovní listina'!E34</f>
        <v>0</v>
      </c>
      <c r="D36" s="29"/>
      <c r="E36" s="65">
        <f>'Startovní listina'!F34</f>
        <v>0</v>
      </c>
      <c r="F36" s="30"/>
      <c r="G36" s="31"/>
      <c r="H36" s="31"/>
      <c r="I36" s="25">
        <f>F36+G36</f>
        <v>0</v>
      </c>
      <c r="J36" s="30"/>
      <c r="K36" s="31"/>
      <c r="L36" s="31"/>
      <c r="M36" s="25">
        <f>J36+K36</f>
        <v>0</v>
      </c>
      <c r="N36" s="33">
        <f>I36+M36</f>
        <v>0</v>
      </c>
      <c r="O36" s="5">
        <f>F36+J36</f>
        <v>0</v>
      </c>
      <c r="P36" s="2">
        <f>G36+K36</f>
        <v>0</v>
      </c>
      <c r="Q36" s="25">
        <f>H36+L36</f>
        <v>0</v>
      </c>
    </row>
    <row r="37" spans="1:17" ht="12.75">
      <c r="A37" s="3" t="s">
        <v>40</v>
      </c>
      <c r="B37" s="2">
        <f>'Startovní listina'!D35</f>
        <v>0</v>
      </c>
      <c r="C37" s="2">
        <f>'Startovní listina'!E35</f>
        <v>0</v>
      </c>
      <c r="D37" s="29"/>
      <c r="E37" s="65">
        <f>'Startovní listina'!F35</f>
        <v>0</v>
      </c>
      <c r="F37" s="30"/>
      <c r="G37" s="31"/>
      <c r="H37" s="31"/>
      <c r="I37" s="25">
        <f>F37+G37</f>
        <v>0</v>
      </c>
      <c r="J37" s="30"/>
      <c r="K37" s="31"/>
      <c r="L37" s="31"/>
      <c r="M37" s="25">
        <f>J37+K37</f>
        <v>0</v>
      </c>
      <c r="N37" s="33">
        <f>I37+M37</f>
        <v>0</v>
      </c>
      <c r="O37" s="5">
        <f>F37+J37</f>
        <v>0</v>
      </c>
      <c r="P37" s="2">
        <f>G37+K37</f>
        <v>0</v>
      </c>
      <c r="Q37" s="25">
        <f>H37+L37</f>
        <v>0</v>
      </c>
    </row>
    <row r="38" spans="1:17" ht="12.75">
      <c r="A38" s="3" t="s">
        <v>41</v>
      </c>
      <c r="B38" s="2">
        <f>'Startovní listina'!D36</f>
        <v>0</v>
      </c>
      <c r="C38" s="2">
        <f>'Startovní listina'!E36</f>
        <v>0</v>
      </c>
      <c r="D38" s="29"/>
      <c r="E38" s="65">
        <f>'Startovní listina'!F36</f>
        <v>0</v>
      </c>
      <c r="F38" s="30"/>
      <c r="G38" s="31"/>
      <c r="H38" s="31"/>
      <c r="I38" s="25">
        <f>F38+G38</f>
        <v>0</v>
      </c>
      <c r="J38" s="30"/>
      <c r="K38" s="31"/>
      <c r="L38" s="31"/>
      <c r="M38" s="25">
        <f>J38+K38</f>
        <v>0</v>
      </c>
      <c r="N38" s="33">
        <f>I38+M38</f>
        <v>0</v>
      </c>
      <c r="O38" s="5">
        <f>F38+J38</f>
        <v>0</v>
      </c>
      <c r="P38" s="2">
        <f>G38+K38</f>
        <v>0</v>
      </c>
      <c r="Q38" s="25">
        <f>H38+L38</f>
        <v>0</v>
      </c>
    </row>
    <row r="39" spans="1:17" ht="12.75">
      <c r="A39" s="3" t="s">
        <v>42</v>
      </c>
      <c r="B39" s="2">
        <f>'Startovní listina'!D37</f>
        <v>0</v>
      </c>
      <c r="C39" s="2">
        <f>'Startovní listina'!E37</f>
        <v>0</v>
      </c>
      <c r="D39" s="29"/>
      <c r="E39" s="65">
        <f>'Startovní listina'!F37</f>
        <v>0</v>
      </c>
      <c r="F39" s="30"/>
      <c r="G39" s="31"/>
      <c r="H39" s="31"/>
      <c r="I39" s="25">
        <f>F39+G39</f>
        <v>0</v>
      </c>
      <c r="J39" s="30"/>
      <c r="K39" s="31"/>
      <c r="L39" s="31"/>
      <c r="M39" s="25">
        <f>J39+K39</f>
        <v>0</v>
      </c>
      <c r="N39" s="33">
        <f>I39+M39</f>
        <v>0</v>
      </c>
      <c r="O39" s="5">
        <f>F39+J39</f>
        <v>0</v>
      </c>
      <c r="P39" s="2">
        <f>G39+K39</f>
        <v>0</v>
      </c>
      <c r="Q39" s="25">
        <f>H39+L39</f>
        <v>0</v>
      </c>
    </row>
    <row r="40" spans="1:17" ht="12.75">
      <c r="A40" s="3" t="s">
        <v>43</v>
      </c>
      <c r="B40" s="2">
        <f>'Startovní listina'!D38</f>
        <v>0</v>
      </c>
      <c r="C40" s="2">
        <f>'Startovní listina'!E38</f>
        <v>0</v>
      </c>
      <c r="D40" s="29"/>
      <c r="E40" s="65">
        <f>'Startovní listina'!F38</f>
        <v>0</v>
      </c>
      <c r="F40" s="30"/>
      <c r="G40" s="31"/>
      <c r="H40" s="31"/>
      <c r="I40" s="25">
        <f>F40+G40</f>
        <v>0</v>
      </c>
      <c r="J40" s="30"/>
      <c r="K40" s="31"/>
      <c r="L40" s="31"/>
      <c r="M40" s="25">
        <f>J40+K40</f>
        <v>0</v>
      </c>
      <c r="N40" s="33">
        <f>I40+M40</f>
        <v>0</v>
      </c>
      <c r="O40" s="5">
        <f>F40+J40</f>
        <v>0</v>
      </c>
      <c r="P40" s="2">
        <f>G40+K40</f>
        <v>0</v>
      </c>
      <c r="Q40" s="25">
        <f>H40+L40</f>
        <v>0</v>
      </c>
    </row>
    <row r="41" spans="1:17" ht="12.75">
      <c r="A41" s="3" t="s">
        <v>44</v>
      </c>
      <c r="B41" s="2">
        <f>'Startovní listina'!D39</f>
        <v>0</v>
      </c>
      <c r="C41" s="2">
        <f>'Startovní listina'!E39</f>
        <v>0</v>
      </c>
      <c r="D41" s="29"/>
      <c r="E41" s="65">
        <f>'Startovní listina'!F39</f>
        <v>0</v>
      </c>
      <c r="F41" s="30"/>
      <c r="G41" s="31"/>
      <c r="H41" s="31"/>
      <c r="I41" s="25">
        <f>F41+G41</f>
        <v>0</v>
      </c>
      <c r="J41" s="30"/>
      <c r="K41" s="31"/>
      <c r="L41" s="31"/>
      <c r="M41" s="25">
        <f>J41+K41</f>
        <v>0</v>
      </c>
      <c r="N41" s="33">
        <f>I41+M41</f>
        <v>0</v>
      </c>
      <c r="O41" s="5">
        <f>F41+J41</f>
        <v>0</v>
      </c>
      <c r="P41" s="2">
        <f>G41+K41</f>
        <v>0</v>
      </c>
      <c r="Q41" s="25">
        <f>H41+L41</f>
        <v>0</v>
      </c>
    </row>
    <row r="42" spans="1:17" ht="12.75">
      <c r="A42" s="3" t="s">
        <v>55</v>
      </c>
      <c r="B42" s="2">
        <f>'Startovní listina'!D40</f>
        <v>0</v>
      </c>
      <c r="C42" s="2">
        <f>'Startovní listina'!E40</f>
        <v>0</v>
      </c>
      <c r="D42" s="29"/>
      <c r="E42" s="65">
        <f>'Startovní listina'!F40</f>
        <v>0</v>
      </c>
      <c r="F42" s="30"/>
      <c r="G42" s="31"/>
      <c r="H42" s="31"/>
      <c r="I42" s="25">
        <f>F42+G42</f>
        <v>0</v>
      </c>
      <c r="J42" s="30"/>
      <c r="K42" s="31"/>
      <c r="L42" s="31"/>
      <c r="M42" s="25">
        <f>J42+K42</f>
        <v>0</v>
      </c>
      <c r="N42" s="33">
        <f>I42+M42</f>
        <v>0</v>
      </c>
      <c r="O42" s="5">
        <f>F42+J42</f>
        <v>0</v>
      </c>
      <c r="P42" s="2">
        <f>G42+K42</f>
        <v>0</v>
      </c>
      <c r="Q42" s="25">
        <f>H42+L42</f>
        <v>0</v>
      </c>
    </row>
    <row r="43" spans="1:17" ht="12.75">
      <c r="A43" s="35" t="s">
        <v>56</v>
      </c>
      <c r="B43" s="2">
        <f>'Startovní listina'!D41</f>
        <v>0</v>
      </c>
      <c r="C43" s="2">
        <f>'Startovní listina'!E41</f>
        <v>0</v>
      </c>
      <c r="D43" s="29"/>
      <c r="E43" s="65">
        <f>'Startovní listina'!F41</f>
        <v>0</v>
      </c>
      <c r="F43" s="30"/>
      <c r="G43" s="31"/>
      <c r="H43" s="31"/>
      <c r="I43" s="25">
        <f>F43+G43</f>
        <v>0</v>
      </c>
      <c r="J43" s="30"/>
      <c r="K43" s="31"/>
      <c r="L43" s="31"/>
      <c r="M43" s="25">
        <f>J43+K43</f>
        <v>0</v>
      </c>
      <c r="N43" s="33">
        <f>I43+M43</f>
        <v>0</v>
      </c>
      <c r="O43" s="5">
        <f>F43+J43</f>
        <v>0</v>
      </c>
      <c r="P43" s="2">
        <f>G43+K43</f>
        <v>0</v>
      </c>
      <c r="Q43" s="25">
        <f>H43+L43</f>
        <v>0</v>
      </c>
    </row>
    <row r="44" spans="1:17" ht="12.75">
      <c r="A44" s="35" t="s">
        <v>57</v>
      </c>
      <c r="B44" s="2">
        <f>'Startovní listina'!D42</f>
        <v>0</v>
      </c>
      <c r="C44" s="2">
        <f>'Startovní listina'!E42</f>
        <v>0</v>
      </c>
      <c r="D44" s="29"/>
      <c r="E44" s="65">
        <f>'Startovní listina'!F42</f>
        <v>0</v>
      </c>
      <c r="F44" s="30"/>
      <c r="G44" s="31"/>
      <c r="H44" s="31"/>
      <c r="I44" s="25">
        <f>F44+G44</f>
        <v>0</v>
      </c>
      <c r="J44" s="30"/>
      <c r="K44" s="31"/>
      <c r="L44" s="31"/>
      <c r="M44" s="25">
        <f>J44+K44</f>
        <v>0</v>
      </c>
      <c r="N44" s="33">
        <f>I44+M44</f>
        <v>0</v>
      </c>
      <c r="O44" s="5">
        <f>F44+J44</f>
        <v>0</v>
      </c>
      <c r="P44" s="2">
        <f>G44+K44</f>
        <v>0</v>
      </c>
      <c r="Q44" s="25">
        <f>H44+L44</f>
        <v>0</v>
      </c>
    </row>
    <row r="45" spans="1:17" ht="12.75">
      <c r="A45" s="35" t="s">
        <v>58</v>
      </c>
      <c r="B45" s="2">
        <f>'Startovní listina'!D43</f>
        <v>0</v>
      </c>
      <c r="C45" s="2">
        <f>'Startovní listina'!E43</f>
        <v>0</v>
      </c>
      <c r="D45" s="29"/>
      <c r="E45" s="65">
        <f>'Startovní listina'!F43</f>
        <v>0</v>
      </c>
      <c r="F45" s="30"/>
      <c r="G45" s="31"/>
      <c r="H45" s="31"/>
      <c r="I45" s="25">
        <f>F45+G45</f>
        <v>0</v>
      </c>
      <c r="J45" s="30"/>
      <c r="K45" s="31"/>
      <c r="L45" s="31"/>
      <c r="M45" s="25">
        <f>J45+K45</f>
        <v>0</v>
      </c>
      <c r="N45" s="33">
        <f>I45+M45</f>
        <v>0</v>
      </c>
      <c r="O45" s="5">
        <f>F45+J45</f>
        <v>0</v>
      </c>
      <c r="P45" s="2">
        <f>G45+K45</f>
        <v>0</v>
      </c>
      <c r="Q45" s="25">
        <f>H45+L45</f>
        <v>0</v>
      </c>
    </row>
    <row r="46" spans="1:17" ht="12.75">
      <c r="A46" s="35" t="s">
        <v>59</v>
      </c>
      <c r="B46" s="2">
        <f>'Startovní listina'!D44</f>
        <v>0</v>
      </c>
      <c r="C46" s="2">
        <f>'Startovní listina'!E44</f>
        <v>0</v>
      </c>
      <c r="D46" s="29"/>
      <c r="E46" s="65">
        <f>'Startovní listina'!F44</f>
        <v>0</v>
      </c>
      <c r="F46" s="30"/>
      <c r="G46" s="31"/>
      <c r="H46" s="31"/>
      <c r="I46" s="25">
        <f>F46+G46</f>
        <v>0</v>
      </c>
      <c r="J46" s="30"/>
      <c r="K46" s="31"/>
      <c r="L46" s="31"/>
      <c r="M46" s="25">
        <f>J46+K46</f>
        <v>0</v>
      </c>
      <c r="N46" s="33">
        <f>I46+M46</f>
        <v>0</v>
      </c>
      <c r="O46" s="5">
        <f>F46+J46</f>
        <v>0</v>
      </c>
      <c r="P46" s="2">
        <f>G46+K46</f>
        <v>0</v>
      </c>
      <c r="Q46" s="25">
        <f>H46+L46</f>
        <v>0</v>
      </c>
    </row>
    <row r="47" spans="1:17" ht="12.75">
      <c r="A47" s="35" t="s">
        <v>60</v>
      </c>
      <c r="B47" s="2">
        <f>'Startovní listina'!D45</f>
        <v>0</v>
      </c>
      <c r="C47" s="2">
        <f>'Startovní listina'!E45</f>
        <v>0</v>
      </c>
      <c r="D47" s="29"/>
      <c r="E47" s="65">
        <f>'Startovní listina'!F45</f>
        <v>0</v>
      </c>
      <c r="F47" s="30"/>
      <c r="G47" s="31"/>
      <c r="H47" s="31"/>
      <c r="I47" s="25">
        <f>F47+G47</f>
        <v>0</v>
      </c>
      <c r="J47" s="30"/>
      <c r="K47" s="31"/>
      <c r="L47" s="31"/>
      <c r="M47" s="25">
        <f>J47+K47</f>
        <v>0</v>
      </c>
      <c r="N47" s="33">
        <f>I47+M47</f>
        <v>0</v>
      </c>
      <c r="O47" s="5">
        <f>F47+J47</f>
        <v>0</v>
      </c>
      <c r="P47" s="2">
        <f>G47+K47</f>
        <v>0</v>
      </c>
      <c r="Q47" s="25">
        <f>H47+L47</f>
        <v>0</v>
      </c>
    </row>
    <row r="48" spans="1:17" ht="12.75">
      <c r="A48" s="35" t="s">
        <v>61</v>
      </c>
      <c r="B48" s="2">
        <f>'Startovní listina'!D46</f>
        <v>0</v>
      </c>
      <c r="C48" s="2">
        <f>'Startovní listina'!E46</f>
        <v>0</v>
      </c>
      <c r="D48" s="29"/>
      <c r="E48" s="65">
        <f>'Startovní listina'!F46</f>
        <v>0</v>
      </c>
      <c r="F48" s="30"/>
      <c r="G48" s="31"/>
      <c r="H48" s="31"/>
      <c r="I48" s="25">
        <f>F48+G48</f>
        <v>0</v>
      </c>
      <c r="J48" s="30"/>
      <c r="K48" s="31"/>
      <c r="L48" s="31"/>
      <c r="M48" s="25">
        <f>J48+K48</f>
        <v>0</v>
      </c>
      <c r="N48" s="33">
        <f>I48+M48</f>
        <v>0</v>
      </c>
      <c r="O48" s="5">
        <f>F48+J48</f>
        <v>0</v>
      </c>
      <c r="P48" s="2">
        <f>G48+K48</f>
        <v>0</v>
      </c>
      <c r="Q48" s="25">
        <f>H48+L48</f>
        <v>0</v>
      </c>
    </row>
    <row r="49" spans="1:17" ht="12.75">
      <c r="A49" s="35" t="s">
        <v>62</v>
      </c>
      <c r="B49" s="2">
        <f>'Startovní listina'!D47</f>
        <v>0</v>
      </c>
      <c r="C49" s="2">
        <f>'Startovní listina'!E47</f>
        <v>0</v>
      </c>
      <c r="D49" s="29"/>
      <c r="E49" s="65">
        <f>'Startovní listina'!F47</f>
        <v>0</v>
      </c>
      <c r="F49" s="30"/>
      <c r="G49" s="31"/>
      <c r="H49" s="31"/>
      <c r="I49" s="25">
        <f>F49+G49</f>
        <v>0</v>
      </c>
      <c r="J49" s="30"/>
      <c r="K49" s="31"/>
      <c r="L49" s="31"/>
      <c r="M49" s="25">
        <f>J49+K49</f>
        <v>0</v>
      </c>
      <c r="N49" s="33">
        <f>I49+M49</f>
        <v>0</v>
      </c>
      <c r="O49" s="5">
        <f>F49+J49</f>
        <v>0</v>
      </c>
      <c r="P49" s="2">
        <f>G49+K49</f>
        <v>0</v>
      </c>
      <c r="Q49" s="25">
        <f>H49+L49</f>
        <v>0</v>
      </c>
    </row>
    <row r="50" spans="1:17" ht="12.75">
      <c r="A50" s="35" t="s">
        <v>63</v>
      </c>
      <c r="B50" s="2">
        <f>'Startovní listina'!D48</f>
        <v>0</v>
      </c>
      <c r="C50" s="2">
        <f>'Startovní listina'!E48</f>
        <v>0</v>
      </c>
      <c r="D50" s="29"/>
      <c r="E50" s="65">
        <f>'Startovní listina'!F48</f>
        <v>0</v>
      </c>
      <c r="F50" s="30"/>
      <c r="G50" s="31"/>
      <c r="H50" s="31"/>
      <c r="I50" s="25">
        <f>F50+G50</f>
        <v>0</v>
      </c>
      <c r="J50" s="30"/>
      <c r="K50" s="31"/>
      <c r="L50" s="31"/>
      <c r="M50" s="25">
        <f>J50+K50</f>
        <v>0</v>
      </c>
      <c r="N50" s="33">
        <f>I50+M50</f>
        <v>0</v>
      </c>
      <c r="O50" s="5">
        <f>F50+J50</f>
        <v>0</v>
      </c>
      <c r="P50" s="2">
        <f>G50+K50</f>
        <v>0</v>
      </c>
      <c r="Q50" s="25">
        <f>H50+L50</f>
        <v>0</v>
      </c>
    </row>
    <row r="51" spans="1:17" ht="12.75">
      <c r="A51" s="35" t="s">
        <v>64</v>
      </c>
      <c r="B51" s="2">
        <f>'Startovní listina'!D49</f>
        <v>0</v>
      </c>
      <c r="C51" s="2">
        <f>'Startovní listina'!E49</f>
        <v>0</v>
      </c>
      <c r="D51" s="29"/>
      <c r="E51" s="65">
        <f>'Startovní listina'!F49</f>
        <v>0</v>
      </c>
      <c r="F51" s="30"/>
      <c r="G51" s="31"/>
      <c r="H51" s="31"/>
      <c r="I51" s="25">
        <f>F51+G51</f>
        <v>0</v>
      </c>
      <c r="J51" s="30"/>
      <c r="K51" s="31"/>
      <c r="L51" s="31"/>
      <c r="M51" s="25">
        <f>J51+K51</f>
        <v>0</v>
      </c>
      <c r="N51" s="33">
        <f>I51+M51</f>
        <v>0</v>
      </c>
      <c r="O51" s="5">
        <f>F51+J51</f>
        <v>0</v>
      </c>
      <c r="P51" s="2">
        <f>G51+K51</f>
        <v>0</v>
      </c>
      <c r="Q51" s="25">
        <f>H51+L51</f>
        <v>0</v>
      </c>
    </row>
    <row r="52" spans="1:17" ht="12.75">
      <c r="A52" s="35" t="s">
        <v>65</v>
      </c>
      <c r="B52" s="2">
        <f>'Startovní listina'!D50</f>
        <v>0</v>
      </c>
      <c r="C52" s="2">
        <f>'Startovní listina'!E50</f>
        <v>0</v>
      </c>
      <c r="D52" s="29"/>
      <c r="E52" s="65">
        <f>'Startovní listina'!F50</f>
        <v>0</v>
      </c>
      <c r="F52" s="30"/>
      <c r="G52" s="31"/>
      <c r="H52" s="31"/>
      <c r="I52" s="25">
        <f>F52+G52</f>
        <v>0</v>
      </c>
      <c r="J52" s="30"/>
      <c r="K52" s="31"/>
      <c r="L52" s="31"/>
      <c r="M52" s="25">
        <f>J52+K52</f>
        <v>0</v>
      </c>
      <c r="N52" s="33">
        <f>I52+M52</f>
        <v>0</v>
      </c>
      <c r="O52" s="5">
        <f>F52+J52</f>
        <v>0</v>
      </c>
      <c r="P52" s="2">
        <f>G52+K52</f>
        <v>0</v>
      </c>
      <c r="Q52" s="25">
        <f>H52+L52</f>
        <v>0</v>
      </c>
    </row>
    <row r="53" spans="1:17" ht="12.75">
      <c r="A53" s="35" t="s">
        <v>66</v>
      </c>
      <c r="B53" s="2">
        <f>'Startovní listina'!D51</f>
        <v>0</v>
      </c>
      <c r="C53" s="2">
        <f>'Startovní listina'!E51</f>
        <v>0</v>
      </c>
      <c r="D53" s="29"/>
      <c r="E53" s="65">
        <f>'Startovní listina'!F51</f>
        <v>0</v>
      </c>
      <c r="F53" s="30"/>
      <c r="G53" s="31"/>
      <c r="H53" s="31"/>
      <c r="I53" s="25">
        <f>F53+G53</f>
        <v>0</v>
      </c>
      <c r="J53" s="30"/>
      <c r="K53" s="31"/>
      <c r="L53" s="31"/>
      <c r="M53" s="25">
        <f>J53+K53</f>
        <v>0</v>
      </c>
      <c r="N53" s="33">
        <f>I53+M53</f>
        <v>0</v>
      </c>
      <c r="O53" s="5">
        <f>F53+J53</f>
        <v>0</v>
      </c>
      <c r="P53" s="2">
        <f>G53+K53</f>
        <v>0</v>
      </c>
      <c r="Q53" s="25">
        <f>H53+L53</f>
        <v>0</v>
      </c>
    </row>
    <row r="54" spans="1:17" ht="12.75">
      <c r="A54" s="35" t="s">
        <v>67</v>
      </c>
      <c r="B54" s="2">
        <f>'Startovní listina'!D52</f>
        <v>0</v>
      </c>
      <c r="C54" s="2">
        <f>'Startovní listina'!E52</f>
        <v>0</v>
      </c>
      <c r="D54" s="29"/>
      <c r="E54" s="65">
        <f>'Startovní listina'!F52</f>
        <v>0</v>
      </c>
      <c r="F54" s="30"/>
      <c r="G54" s="31"/>
      <c r="H54" s="31"/>
      <c r="I54" s="25">
        <f>F54+G54</f>
        <v>0</v>
      </c>
      <c r="J54" s="30"/>
      <c r="K54" s="31"/>
      <c r="L54" s="31"/>
      <c r="M54" s="25">
        <f>J54+K54</f>
        <v>0</v>
      </c>
      <c r="N54" s="33">
        <f>I54+M54</f>
        <v>0</v>
      </c>
      <c r="O54" s="5">
        <f>F54+J54</f>
        <v>0</v>
      </c>
      <c r="P54" s="2">
        <f>G54+K54</f>
        <v>0</v>
      </c>
      <c r="Q54" s="25">
        <f>H54+L54</f>
        <v>0</v>
      </c>
    </row>
    <row r="55" spans="1:17" ht="12.75">
      <c r="A55" s="35" t="s">
        <v>73</v>
      </c>
      <c r="B55" s="2">
        <f>'Startovní listina'!D53</f>
        <v>0</v>
      </c>
      <c r="C55" s="2">
        <f>'Startovní listina'!E53</f>
        <v>0</v>
      </c>
      <c r="D55" s="29"/>
      <c r="E55" s="65">
        <f>'Startovní listina'!F53</f>
        <v>0</v>
      </c>
      <c r="F55" s="30"/>
      <c r="G55" s="31"/>
      <c r="H55" s="31"/>
      <c r="I55" s="25">
        <f>F55+G55</f>
        <v>0</v>
      </c>
      <c r="J55" s="30"/>
      <c r="K55" s="31"/>
      <c r="L55" s="31"/>
      <c r="M55" s="25">
        <f>J55+K55</f>
        <v>0</v>
      </c>
      <c r="N55" s="33">
        <f>I55+M55</f>
        <v>0</v>
      </c>
      <c r="O55" s="5">
        <f>F55+J55</f>
        <v>0</v>
      </c>
      <c r="P55" s="2">
        <f>G55+K55</f>
        <v>0</v>
      </c>
      <c r="Q55" s="25">
        <f>H55+L55</f>
        <v>0</v>
      </c>
    </row>
    <row r="56" spans="1:17" ht="12.75">
      <c r="A56" s="35" t="s">
        <v>74</v>
      </c>
      <c r="B56" s="2">
        <f>'Startovní listina'!D54</f>
        <v>0</v>
      </c>
      <c r="C56" s="2">
        <f>'Startovní listina'!E54</f>
        <v>0</v>
      </c>
      <c r="D56" s="29"/>
      <c r="E56" s="65">
        <f>'Startovní listina'!F54</f>
        <v>0</v>
      </c>
      <c r="F56" s="30"/>
      <c r="G56" s="31"/>
      <c r="H56" s="31"/>
      <c r="I56" s="25">
        <f>F56+G56</f>
        <v>0</v>
      </c>
      <c r="J56" s="30"/>
      <c r="K56" s="31"/>
      <c r="L56" s="31"/>
      <c r="M56" s="25">
        <f>J56+K56</f>
        <v>0</v>
      </c>
      <c r="N56" s="33">
        <f>I56+M56</f>
        <v>0</v>
      </c>
      <c r="O56" s="5">
        <f>F56+J56</f>
        <v>0</v>
      </c>
      <c r="P56" s="2">
        <f>G56+K56</f>
        <v>0</v>
      </c>
      <c r="Q56" s="25">
        <f>H56+L56</f>
        <v>0</v>
      </c>
    </row>
    <row r="57" spans="1:17" ht="12.75">
      <c r="A57" s="35" t="s">
        <v>75</v>
      </c>
      <c r="B57" s="2">
        <f>'Startovní listina'!D55</f>
        <v>0</v>
      </c>
      <c r="C57" s="2">
        <f>'Startovní listina'!E55</f>
        <v>0</v>
      </c>
      <c r="D57" s="29"/>
      <c r="E57" s="65">
        <f>'Startovní listina'!F55</f>
        <v>0</v>
      </c>
      <c r="F57" s="30"/>
      <c r="G57" s="31"/>
      <c r="H57" s="31"/>
      <c r="I57" s="25">
        <f>F57+G57</f>
        <v>0</v>
      </c>
      <c r="J57" s="30"/>
      <c r="K57" s="31"/>
      <c r="L57" s="31"/>
      <c r="M57" s="25">
        <f>J57+K57</f>
        <v>0</v>
      </c>
      <c r="N57" s="33">
        <f>I57+M57</f>
        <v>0</v>
      </c>
      <c r="O57" s="5">
        <f>F57+J57</f>
        <v>0</v>
      </c>
      <c r="P57" s="2">
        <f>G57+K57</f>
        <v>0</v>
      </c>
      <c r="Q57" s="25">
        <f>H57+L57</f>
        <v>0</v>
      </c>
    </row>
    <row r="58" spans="1:17" ht="12.75">
      <c r="A58" s="35" t="s">
        <v>76</v>
      </c>
      <c r="B58" s="2">
        <f>'Startovní listina'!D56</f>
        <v>0</v>
      </c>
      <c r="C58" s="2">
        <f>'Startovní listina'!E56</f>
        <v>0</v>
      </c>
      <c r="D58" s="29"/>
      <c r="E58" s="65">
        <f>'Startovní listina'!F56</f>
        <v>0</v>
      </c>
      <c r="F58" s="30"/>
      <c r="G58" s="31"/>
      <c r="H58" s="31"/>
      <c r="I58" s="25">
        <f>F58+G58</f>
        <v>0</v>
      </c>
      <c r="J58" s="30"/>
      <c r="K58" s="31"/>
      <c r="L58" s="31"/>
      <c r="M58" s="25">
        <f>J58+K58</f>
        <v>0</v>
      </c>
      <c r="N58" s="33">
        <f>I58+M58</f>
        <v>0</v>
      </c>
      <c r="O58" s="5">
        <f>F58+J58</f>
        <v>0</v>
      </c>
      <c r="P58" s="2">
        <f>G58+K58</f>
        <v>0</v>
      </c>
      <c r="Q58" s="25">
        <f>H58+L58</f>
        <v>0</v>
      </c>
    </row>
    <row r="59" spans="1:17" ht="12.75">
      <c r="A59" s="35" t="s">
        <v>79</v>
      </c>
      <c r="B59" s="2">
        <f>'Startovní listina'!D57</f>
        <v>0</v>
      </c>
      <c r="C59" s="2">
        <f>'Startovní listina'!E57</f>
        <v>0</v>
      </c>
      <c r="D59" s="29"/>
      <c r="E59" s="65">
        <f>'Startovní listina'!F57</f>
        <v>0</v>
      </c>
      <c r="F59" s="30"/>
      <c r="G59" s="31"/>
      <c r="H59" s="31"/>
      <c r="I59" s="25">
        <f>F59+G59</f>
        <v>0</v>
      </c>
      <c r="J59" s="30"/>
      <c r="K59" s="31"/>
      <c r="L59" s="31"/>
      <c r="M59" s="25">
        <f>J59+K59</f>
        <v>0</v>
      </c>
      <c r="N59" s="33">
        <f>I59+M59</f>
        <v>0</v>
      </c>
      <c r="O59" s="5">
        <f>F59+J59</f>
        <v>0</v>
      </c>
      <c r="P59" s="2">
        <f>G59+K59</f>
        <v>0</v>
      </c>
      <c r="Q59" s="25">
        <f>H59+L59</f>
        <v>0</v>
      </c>
    </row>
    <row r="60" spans="1:17" ht="12.75">
      <c r="A60" s="35" t="s">
        <v>80</v>
      </c>
      <c r="B60" s="2">
        <f>'Startovní listina'!D58</f>
        <v>0</v>
      </c>
      <c r="C60" s="2">
        <f>'Startovní listina'!E58</f>
        <v>0</v>
      </c>
      <c r="D60" s="29"/>
      <c r="E60" s="65">
        <f>'Startovní listina'!F58</f>
        <v>0</v>
      </c>
      <c r="F60" s="30"/>
      <c r="G60" s="31"/>
      <c r="H60" s="31"/>
      <c r="I60" s="25">
        <f>F60+G60</f>
        <v>0</v>
      </c>
      <c r="J60" s="30"/>
      <c r="K60" s="31"/>
      <c r="L60" s="31"/>
      <c r="M60" s="25">
        <f>J60+K60</f>
        <v>0</v>
      </c>
      <c r="N60" s="33">
        <f>I60+M60</f>
        <v>0</v>
      </c>
      <c r="O60" s="5">
        <f>F60+J60</f>
        <v>0</v>
      </c>
      <c r="P60" s="2">
        <f>G60+K60</f>
        <v>0</v>
      </c>
      <c r="Q60" s="25">
        <f>H60+L60</f>
        <v>0</v>
      </c>
    </row>
    <row r="61" spans="1:17" ht="12.75">
      <c r="A61" s="35" t="s">
        <v>81</v>
      </c>
      <c r="B61" s="2"/>
      <c r="C61" s="2"/>
      <c r="D61" s="29"/>
      <c r="E61" s="65"/>
      <c r="F61" s="30"/>
      <c r="G61" s="31"/>
      <c r="H61" s="31"/>
      <c r="I61" s="25"/>
      <c r="J61" s="30"/>
      <c r="K61" s="31"/>
      <c r="L61" s="31"/>
      <c r="M61" s="25"/>
      <c r="N61" s="33"/>
      <c r="O61" s="5"/>
      <c r="P61" s="2"/>
      <c r="Q61" s="25"/>
    </row>
    <row r="62" spans="1:17" ht="12.75">
      <c r="A62" s="35" t="s">
        <v>82</v>
      </c>
      <c r="B62" s="2"/>
      <c r="C62" s="2"/>
      <c r="D62" s="29"/>
      <c r="E62" s="65"/>
      <c r="F62" s="30"/>
      <c r="G62" s="31"/>
      <c r="H62" s="31"/>
      <c r="I62" s="25"/>
      <c r="J62" s="30"/>
      <c r="K62" s="31"/>
      <c r="L62" s="31"/>
      <c r="M62" s="25"/>
      <c r="N62" s="33"/>
      <c r="O62" s="5"/>
      <c r="P62" s="2"/>
      <c r="Q62" s="25"/>
    </row>
    <row r="63" spans="1:17" ht="12.75">
      <c r="A63" s="35" t="s">
        <v>83</v>
      </c>
      <c r="B63" s="2"/>
      <c r="C63" s="2"/>
      <c r="D63" s="29"/>
      <c r="E63" s="65"/>
      <c r="F63" s="30"/>
      <c r="G63" s="31"/>
      <c r="H63" s="31"/>
      <c r="I63" s="25"/>
      <c r="J63" s="30"/>
      <c r="K63" s="31"/>
      <c r="L63" s="31"/>
      <c r="M63" s="25"/>
      <c r="N63" s="33"/>
      <c r="O63" s="5"/>
      <c r="P63" s="2"/>
      <c r="Q63" s="25"/>
    </row>
  </sheetData>
  <sheetProtection/>
  <mergeCells count="11">
    <mergeCell ref="C5:C6"/>
    <mergeCell ref="D5:D6"/>
    <mergeCell ref="A1:Q3"/>
    <mergeCell ref="N5:N6"/>
    <mergeCell ref="O5:O6"/>
    <mergeCell ref="P5:P6"/>
    <mergeCell ref="Q5:Q6"/>
    <mergeCell ref="F5:I5"/>
    <mergeCell ref="J5:M5"/>
    <mergeCell ref="A5:A6"/>
    <mergeCell ref="B5:B6"/>
  </mergeCells>
  <conditionalFormatting sqref="I61:I63 M61:M63">
    <cfRule type="cellIs" priority="267" dxfId="1" operator="greaterThan" stopIfTrue="1">
      <formula>149</formula>
    </cfRule>
  </conditionalFormatting>
  <conditionalFormatting sqref="N61:N63">
    <cfRule type="cellIs" priority="265" dxfId="1" operator="greaterThan" stopIfTrue="1">
      <formula>599</formula>
    </cfRule>
    <cfRule type="cellIs" priority="266" dxfId="0" operator="between" stopIfTrue="1">
      <formula>550</formula>
      <formula>599</formula>
    </cfRule>
  </conditionalFormatting>
  <conditionalFormatting sqref="I7:I60 M7:M60">
    <cfRule type="cellIs" priority="3" dxfId="1" operator="greaterThan" stopIfTrue="1">
      <formula>149</formula>
    </cfRule>
  </conditionalFormatting>
  <conditionalFormatting sqref="N7:N60">
    <cfRule type="cellIs" priority="1" dxfId="1" operator="greaterThan" stopIfTrue="1">
      <formula>599</formula>
    </cfRule>
    <cfRule type="cellIs" priority="2" dxfId="0" operator="between" stopIfTrue="1">
      <formula>550</formula>
      <formula>599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Q64"/>
  <sheetViews>
    <sheetView showGridLines="0" zoomScalePageLayoutView="0" workbookViewId="0" topLeftCell="A1">
      <selection activeCell="S21" sqref="S21"/>
    </sheetView>
  </sheetViews>
  <sheetFormatPr defaultColWidth="9.140625" defaultRowHeight="12.75"/>
  <cols>
    <col min="1" max="1" width="3.421875" style="0" customWidth="1"/>
    <col min="2" max="2" width="25.00390625" style="0" customWidth="1"/>
    <col min="3" max="3" width="16.7109375" style="0" customWidth="1"/>
    <col min="4" max="4" width="10.7109375" style="1" customWidth="1"/>
    <col min="5" max="5" width="2.7109375" style="1" customWidth="1"/>
    <col min="6" max="17" width="7.7109375" style="0" customWidth="1"/>
  </cols>
  <sheetData>
    <row r="1" spans="1:17" ht="12.75" customHeight="1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31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" customHeight="1" thickBot="1">
      <c r="A4" s="20"/>
      <c r="B4" s="20"/>
      <c r="C4" s="20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101" t="s">
        <v>0</v>
      </c>
      <c r="B5" s="103" t="s">
        <v>1</v>
      </c>
      <c r="C5" s="105" t="s">
        <v>2</v>
      </c>
      <c r="D5" s="89" t="s">
        <v>49</v>
      </c>
      <c r="E5" s="63"/>
      <c r="F5" s="98" t="s">
        <v>3</v>
      </c>
      <c r="G5" s="99"/>
      <c r="H5" s="99"/>
      <c r="I5" s="100"/>
      <c r="J5" s="98" t="s">
        <v>5</v>
      </c>
      <c r="K5" s="99"/>
      <c r="L5" s="99"/>
      <c r="M5" s="100"/>
      <c r="N5" s="92" t="s">
        <v>50</v>
      </c>
      <c r="O5" s="94" t="s">
        <v>4</v>
      </c>
      <c r="P5" s="94" t="s">
        <v>6</v>
      </c>
      <c r="Q5" s="96" t="s">
        <v>8</v>
      </c>
    </row>
    <row r="6" spans="1:17" ht="13.5" thickBot="1">
      <c r="A6" s="102"/>
      <c r="B6" s="104"/>
      <c r="C6" s="106"/>
      <c r="D6" s="90"/>
      <c r="E6" s="66"/>
      <c r="F6" s="17" t="s">
        <v>54</v>
      </c>
      <c r="G6" s="18" t="s">
        <v>6</v>
      </c>
      <c r="H6" s="18" t="s">
        <v>8</v>
      </c>
      <c r="I6" s="19" t="s">
        <v>9</v>
      </c>
      <c r="J6" s="17" t="s">
        <v>54</v>
      </c>
      <c r="K6" s="18" t="s">
        <v>6</v>
      </c>
      <c r="L6" s="18" t="s">
        <v>8</v>
      </c>
      <c r="M6" s="19" t="s">
        <v>9</v>
      </c>
      <c r="N6" s="93"/>
      <c r="O6" s="95"/>
      <c r="P6" s="95"/>
      <c r="Q6" s="97"/>
    </row>
    <row r="7" spans="1:17" ht="12.75">
      <c r="A7" s="71" t="s">
        <v>10</v>
      </c>
      <c r="B7" s="2" t="str">
        <f>'Startovní listina'!D7</f>
        <v>Nosálová Viktorie</v>
      </c>
      <c r="C7" s="2" t="str">
        <f>'Startovní listina'!E7</f>
        <v>SK Baník Ratíškovice</v>
      </c>
      <c r="D7" s="29"/>
      <c r="E7" s="65">
        <f>'Startovní listina'!F7</f>
        <v>4</v>
      </c>
      <c r="F7" s="30">
        <v>89</v>
      </c>
      <c r="G7" s="31">
        <v>39</v>
      </c>
      <c r="H7" s="31">
        <v>3</v>
      </c>
      <c r="I7" s="25">
        <f>F7+G7</f>
        <v>128</v>
      </c>
      <c r="J7" s="30">
        <v>76</v>
      </c>
      <c r="K7" s="31">
        <v>43</v>
      </c>
      <c r="L7" s="31">
        <v>4</v>
      </c>
      <c r="M7" s="25">
        <f>J7+K7</f>
        <v>119</v>
      </c>
      <c r="N7" s="33">
        <f>I7+M7</f>
        <v>247</v>
      </c>
      <c r="O7" s="5">
        <f>F7+J7</f>
        <v>165</v>
      </c>
      <c r="P7" s="2">
        <f>G7+K7</f>
        <v>82</v>
      </c>
      <c r="Q7" s="25">
        <f>H7+L7</f>
        <v>7</v>
      </c>
    </row>
    <row r="8" spans="1:17" ht="12.75">
      <c r="A8" s="59" t="s">
        <v>11</v>
      </c>
      <c r="B8" s="2" t="str">
        <f>'Startovní listina'!D13</f>
        <v>Žampachová Žaneta</v>
      </c>
      <c r="C8" s="2" t="str">
        <f>'Startovní listina'!E13</f>
        <v>KK Vyškov</v>
      </c>
      <c r="D8" s="87"/>
      <c r="E8" s="65">
        <f>'Startovní listina'!F13</f>
        <v>4</v>
      </c>
      <c r="F8" s="30">
        <v>88</v>
      </c>
      <c r="G8" s="31">
        <v>37</v>
      </c>
      <c r="H8" s="31">
        <v>4</v>
      </c>
      <c r="I8" s="25">
        <f>F8+G8</f>
        <v>125</v>
      </c>
      <c r="J8" s="30">
        <v>70</v>
      </c>
      <c r="K8" s="31">
        <v>43</v>
      </c>
      <c r="L8" s="31">
        <v>3</v>
      </c>
      <c r="M8" s="25">
        <f>J8+K8</f>
        <v>113</v>
      </c>
      <c r="N8" s="33">
        <f>I8+M8</f>
        <v>238</v>
      </c>
      <c r="O8" s="5">
        <f>F8+J8</f>
        <v>158</v>
      </c>
      <c r="P8" s="2">
        <f>G8+K8</f>
        <v>80</v>
      </c>
      <c r="Q8" s="25">
        <f>H8+L8</f>
        <v>7</v>
      </c>
    </row>
    <row r="9" spans="1:17" ht="12.75">
      <c r="A9" s="59" t="s">
        <v>12</v>
      </c>
      <c r="B9" s="2" t="str">
        <f>'Startovní listina'!D10</f>
        <v>Příkaská Adéla</v>
      </c>
      <c r="C9" s="2" t="str">
        <f>'Startovní listina'!E10</f>
        <v>SK Baník Ratíškovice</v>
      </c>
      <c r="D9" s="87"/>
      <c r="E9" s="65">
        <f>'Startovní listina'!F10</f>
        <v>4</v>
      </c>
      <c r="F9" s="30">
        <v>71</v>
      </c>
      <c r="G9" s="31">
        <v>38</v>
      </c>
      <c r="H9" s="31">
        <v>2</v>
      </c>
      <c r="I9" s="25">
        <f>F9+G9</f>
        <v>109</v>
      </c>
      <c r="J9" s="30">
        <v>71</v>
      </c>
      <c r="K9" s="31">
        <v>43</v>
      </c>
      <c r="L9" s="31">
        <v>2</v>
      </c>
      <c r="M9" s="25">
        <f>J9+K9</f>
        <v>114</v>
      </c>
      <c r="N9" s="33">
        <f>I9+M9</f>
        <v>223</v>
      </c>
      <c r="O9" s="5">
        <f>F9+J9</f>
        <v>142</v>
      </c>
      <c r="P9" s="2">
        <f>G9+K9</f>
        <v>81</v>
      </c>
      <c r="Q9" s="25">
        <f>H9+L9</f>
        <v>4</v>
      </c>
    </row>
    <row r="10" spans="1:17" ht="12.75">
      <c r="A10" s="59" t="s">
        <v>13</v>
      </c>
      <c r="B10" s="2" t="str">
        <f>'Startovní listina'!D14</f>
        <v>Crhonková Barbora</v>
      </c>
      <c r="C10" s="2" t="str">
        <f>'Startovní listina'!E14</f>
        <v>KK Vyškov</v>
      </c>
      <c r="D10" s="29"/>
      <c r="E10" s="65">
        <f>'Startovní listina'!F14</f>
        <v>4</v>
      </c>
      <c r="F10" s="30">
        <v>78</v>
      </c>
      <c r="G10" s="31">
        <v>40</v>
      </c>
      <c r="H10" s="31">
        <v>3</v>
      </c>
      <c r="I10" s="25">
        <f>F10+G10</f>
        <v>118</v>
      </c>
      <c r="J10" s="30">
        <v>63</v>
      </c>
      <c r="K10" s="31">
        <v>35</v>
      </c>
      <c r="L10" s="31">
        <v>8</v>
      </c>
      <c r="M10" s="25">
        <f>J10+K10</f>
        <v>98</v>
      </c>
      <c r="N10" s="33">
        <f>I10+M10</f>
        <v>216</v>
      </c>
      <c r="O10" s="5">
        <f>F10+J10</f>
        <v>141</v>
      </c>
      <c r="P10" s="2">
        <f>G10+K10</f>
        <v>75</v>
      </c>
      <c r="Q10" s="25">
        <f>H10+L10</f>
        <v>11</v>
      </c>
    </row>
    <row r="11" spans="1:17" ht="12.75">
      <c r="A11" s="59" t="s">
        <v>14</v>
      </c>
      <c r="B11" s="2" t="str">
        <f>'Startovní listina'!D6</f>
        <v>Hausnerová Elen</v>
      </c>
      <c r="C11" s="2" t="str">
        <f>'Startovní listina'!E6</f>
        <v>SK Baník Ratíškovice</v>
      </c>
      <c r="D11" s="87"/>
      <c r="E11" s="65">
        <f>'Startovní listina'!F6</f>
        <v>4</v>
      </c>
      <c r="F11" s="30">
        <v>65</v>
      </c>
      <c r="G11" s="31">
        <v>40</v>
      </c>
      <c r="H11" s="31">
        <v>4</v>
      </c>
      <c r="I11" s="25">
        <f>F11+G11</f>
        <v>105</v>
      </c>
      <c r="J11" s="30">
        <v>60</v>
      </c>
      <c r="K11" s="31">
        <v>41</v>
      </c>
      <c r="L11" s="31">
        <v>7</v>
      </c>
      <c r="M11" s="25">
        <f>J11+K11</f>
        <v>101</v>
      </c>
      <c r="N11" s="33">
        <f>I11+M11</f>
        <v>206</v>
      </c>
      <c r="O11" s="5">
        <f>F11+J11</f>
        <v>125</v>
      </c>
      <c r="P11" s="2">
        <f>G11+K11</f>
        <v>81</v>
      </c>
      <c r="Q11" s="25">
        <f>H11+L11</f>
        <v>11</v>
      </c>
    </row>
    <row r="12" spans="1:17" ht="12.75">
      <c r="A12" s="59" t="s">
        <v>15</v>
      </c>
      <c r="B12" s="2" t="str">
        <f>'Startovní listina'!D29</f>
        <v>Škodová Romana</v>
      </c>
      <c r="C12" s="2" t="str">
        <f>'Startovní listina'!E29</f>
        <v>Valtice</v>
      </c>
      <c r="D12" s="29"/>
      <c r="E12" s="65">
        <f>'Startovní listina'!F29</f>
        <v>4</v>
      </c>
      <c r="F12" s="30">
        <v>55</v>
      </c>
      <c r="G12" s="31">
        <v>31</v>
      </c>
      <c r="H12" s="31">
        <v>8</v>
      </c>
      <c r="I12" s="25">
        <f>F12+G12</f>
        <v>86</v>
      </c>
      <c r="J12" s="30">
        <v>61</v>
      </c>
      <c r="K12" s="31">
        <v>39</v>
      </c>
      <c r="L12" s="31">
        <v>4</v>
      </c>
      <c r="M12" s="25">
        <f>J12+K12</f>
        <v>100</v>
      </c>
      <c r="N12" s="33">
        <f>I12+M12</f>
        <v>186</v>
      </c>
      <c r="O12" s="5">
        <f>F12+J12</f>
        <v>116</v>
      </c>
      <c r="P12" s="2">
        <f>G12+K12</f>
        <v>70</v>
      </c>
      <c r="Q12" s="25">
        <f>H12+L12</f>
        <v>12</v>
      </c>
    </row>
    <row r="13" spans="1:17" ht="12.75">
      <c r="A13" s="59" t="s">
        <v>16</v>
      </c>
      <c r="B13" s="2" t="str">
        <f>'Startovní listina'!D8</f>
        <v>Jaštíková Laura</v>
      </c>
      <c r="C13" s="2" t="str">
        <f>'Startovní listina'!E8</f>
        <v>SK Baník Ratíškovice</v>
      </c>
      <c r="D13" s="29"/>
      <c r="E13" s="65">
        <f>'Startovní listina'!F8</f>
        <v>4</v>
      </c>
      <c r="F13" s="30">
        <v>56</v>
      </c>
      <c r="G13" s="31">
        <v>30</v>
      </c>
      <c r="H13" s="31">
        <v>9</v>
      </c>
      <c r="I13" s="25">
        <f>F13+G13</f>
        <v>86</v>
      </c>
      <c r="J13" s="30">
        <v>72</v>
      </c>
      <c r="K13" s="31">
        <v>26</v>
      </c>
      <c r="L13" s="31">
        <v>6</v>
      </c>
      <c r="M13" s="25">
        <f>J13+K13</f>
        <v>98</v>
      </c>
      <c r="N13" s="33">
        <f>I13+M13</f>
        <v>184</v>
      </c>
      <c r="O13" s="5">
        <f>F13+J13</f>
        <v>128</v>
      </c>
      <c r="P13" s="2">
        <f>G13+K13</f>
        <v>56</v>
      </c>
      <c r="Q13" s="25">
        <f>H13+L13</f>
        <v>15</v>
      </c>
    </row>
    <row r="14" spans="1:17" ht="12.75">
      <c r="A14" s="59" t="s">
        <v>17</v>
      </c>
      <c r="B14" s="2" t="str">
        <f>'Startovní listina'!D5</f>
        <v>Hubačková Ludmila</v>
      </c>
      <c r="C14" s="2" t="str">
        <f>'Startovní listina'!E5</f>
        <v>SK Baník Ratíškovice</v>
      </c>
      <c r="D14" s="87"/>
      <c r="E14" s="65">
        <f>'Startovní listina'!F5</f>
        <v>4</v>
      </c>
      <c r="F14" s="30">
        <v>42</v>
      </c>
      <c r="G14" s="31">
        <v>18</v>
      </c>
      <c r="H14" s="31">
        <v>12</v>
      </c>
      <c r="I14" s="25">
        <f>F14+G14</f>
        <v>60</v>
      </c>
      <c r="J14" s="30">
        <v>38</v>
      </c>
      <c r="K14" s="31">
        <v>30</v>
      </c>
      <c r="L14" s="31">
        <v>7</v>
      </c>
      <c r="M14" s="25">
        <f>J14+K14</f>
        <v>68</v>
      </c>
      <c r="N14" s="33">
        <f>I14+M14</f>
        <v>128</v>
      </c>
      <c r="O14" s="5">
        <f>F14+J14</f>
        <v>80</v>
      </c>
      <c r="P14" s="2">
        <f>G14+K14</f>
        <v>48</v>
      </c>
      <c r="Q14" s="25">
        <f>H14+L14</f>
        <v>19</v>
      </c>
    </row>
    <row r="15" spans="1:17" ht="12.75">
      <c r="A15" s="59" t="s">
        <v>18</v>
      </c>
      <c r="B15" s="2" t="str">
        <f>'Startovní listina'!D11</f>
        <v>Koplíková Martina</v>
      </c>
      <c r="C15" s="2" t="str">
        <f>'Startovní listina'!E11</f>
        <v>SK Baník Ratíškovice</v>
      </c>
      <c r="D15" s="87"/>
      <c r="E15" s="65">
        <f>'Startovní listina'!F11</f>
        <v>3</v>
      </c>
      <c r="F15" s="30">
        <v>95</v>
      </c>
      <c r="G15" s="31">
        <v>43</v>
      </c>
      <c r="H15" s="31">
        <v>5</v>
      </c>
      <c r="I15" s="25">
        <f>F15+G15</f>
        <v>138</v>
      </c>
      <c r="J15" s="30">
        <v>94</v>
      </c>
      <c r="K15" s="31">
        <v>51</v>
      </c>
      <c r="L15" s="31">
        <v>0</v>
      </c>
      <c r="M15" s="25">
        <f>J15+K15</f>
        <v>145</v>
      </c>
      <c r="N15" s="33">
        <f>I15+M15</f>
        <v>283</v>
      </c>
      <c r="O15" s="5">
        <f>F15+J15</f>
        <v>189</v>
      </c>
      <c r="P15" s="2">
        <f>G15+K15</f>
        <v>94</v>
      </c>
      <c r="Q15" s="25">
        <f>H15+L15</f>
        <v>5</v>
      </c>
    </row>
    <row r="16" spans="1:17" ht="12.75">
      <c r="A16" s="59" t="s">
        <v>19</v>
      </c>
      <c r="B16" s="2" t="str">
        <f>'Startovní listina'!D9</f>
        <v>Ševelová Kristýna</v>
      </c>
      <c r="C16" s="2" t="str">
        <f>'Startovní listina'!E9</f>
        <v>SK Baník Ratíškovice</v>
      </c>
      <c r="D16" s="29"/>
      <c r="E16" s="65">
        <f>'Startovní listina'!F9</f>
        <v>3</v>
      </c>
      <c r="F16" s="30">
        <v>86</v>
      </c>
      <c r="G16" s="31">
        <v>39</v>
      </c>
      <c r="H16" s="31">
        <v>2</v>
      </c>
      <c r="I16" s="25">
        <f>F16+G16</f>
        <v>125</v>
      </c>
      <c r="J16" s="30">
        <v>75</v>
      </c>
      <c r="K16" s="31">
        <v>26</v>
      </c>
      <c r="L16" s="31">
        <v>7</v>
      </c>
      <c r="M16" s="25">
        <f>J16+K16</f>
        <v>101</v>
      </c>
      <c r="N16" s="33">
        <f>I16+M16</f>
        <v>226</v>
      </c>
      <c r="O16" s="5">
        <f>F16+J16</f>
        <v>161</v>
      </c>
      <c r="P16" s="2">
        <f>G16+K16</f>
        <v>65</v>
      </c>
      <c r="Q16" s="25">
        <f>H16+L16</f>
        <v>9</v>
      </c>
    </row>
    <row r="17" spans="1:17" ht="12.75">
      <c r="A17" s="59" t="s">
        <v>20</v>
      </c>
      <c r="B17" s="2" t="str">
        <f>'Startovní listina'!D20</f>
        <v>Vašulínová Anna</v>
      </c>
      <c r="C17" s="2" t="str">
        <f>'Startovní listina'!E20</f>
        <v>KC Zlín</v>
      </c>
      <c r="D17" s="29"/>
      <c r="E17" s="65">
        <f>'Startovní listina'!F20</f>
        <v>3</v>
      </c>
      <c r="F17" s="30">
        <v>86</v>
      </c>
      <c r="G17" s="31">
        <v>22</v>
      </c>
      <c r="H17" s="31">
        <v>6</v>
      </c>
      <c r="I17" s="25">
        <f>F17+G17</f>
        <v>108</v>
      </c>
      <c r="J17" s="30">
        <v>76</v>
      </c>
      <c r="K17" s="31">
        <v>23</v>
      </c>
      <c r="L17" s="31">
        <v>5</v>
      </c>
      <c r="M17" s="25">
        <f>J17+K17</f>
        <v>99</v>
      </c>
      <c r="N17" s="33">
        <f>I17+M17</f>
        <v>207</v>
      </c>
      <c r="O17" s="5">
        <f>F17+J17</f>
        <v>162</v>
      </c>
      <c r="P17" s="2">
        <f>G17+K17</f>
        <v>45</v>
      </c>
      <c r="Q17" s="25">
        <f>H17+L17</f>
        <v>11</v>
      </c>
    </row>
    <row r="18" spans="1:17" ht="12.75">
      <c r="A18" s="59" t="s">
        <v>21</v>
      </c>
      <c r="B18" s="2" t="str">
        <f>'Startovní listina'!D12</f>
        <v>Mašová Karolína</v>
      </c>
      <c r="C18" s="2" t="str">
        <f>'Startovní listina'!E12</f>
        <v>TJ Jiskra Kyjov</v>
      </c>
      <c r="D18" s="87"/>
      <c r="E18" s="65">
        <f>'Startovní listina'!F12</f>
        <v>3</v>
      </c>
      <c r="F18" s="30">
        <v>81</v>
      </c>
      <c r="G18" s="31">
        <v>26</v>
      </c>
      <c r="H18" s="31">
        <v>4</v>
      </c>
      <c r="I18" s="25">
        <f>F18+G18</f>
        <v>107</v>
      </c>
      <c r="J18" s="30">
        <v>73</v>
      </c>
      <c r="K18" s="31">
        <v>16</v>
      </c>
      <c r="L18" s="31">
        <v>8</v>
      </c>
      <c r="M18" s="25">
        <f>J18+K18</f>
        <v>89</v>
      </c>
      <c r="N18" s="33">
        <f>I18+M18</f>
        <v>196</v>
      </c>
      <c r="O18" s="5">
        <f>F18+J18</f>
        <v>154</v>
      </c>
      <c r="P18" s="2">
        <f>G18+K18</f>
        <v>42</v>
      </c>
      <c r="Q18" s="25">
        <f>H18+L18</f>
        <v>12</v>
      </c>
    </row>
    <row r="19" spans="1:17" ht="12.75">
      <c r="A19" s="59" t="s">
        <v>22</v>
      </c>
      <c r="B19" s="2" t="str">
        <f>'Startovní listina'!D27</f>
        <v>Vrzalová Vendula</v>
      </c>
      <c r="C19" s="2" t="str">
        <f>'Startovní listina'!E27</f>
        <v>KC Zlín</v>
      </c>
      <c r="D19" s="29"/>
      <c r="E19" s="65">
        <f>'Startovní listina'!F27</f>
        <v>3</v>
      </c>
      <c r="F19" s="30">
        <v>59</v>
      </c>
      <c r="G19" s="31">
        <v>17</v>
      </c>
      <c r="H19" s="31">
        <v>11</v>
      </c>
      <c r="I19" s="25">
        <f>F19+G19</f>
        <v>76</v>
      </c>
      <c r="J19" s="30">
        <v>64</v>
      </c>
      <c r="K19" s="31">
        <v>17</v>
      </c>
      <c r="L19" s="31">
        <v>7</v>
      </c>
      <c r="M19" s="25">
        <f>J19+K19</f>
        <v>81</v>
      </c>
      <c r="N19" s="33">
        <f>I19+M19</f>
        <v>157</v>
      </c>
      <c r="O19" s="5">
        <f>F19+J19</f>
        <v>123</v>
      </c>
      <c r="P19" s="2">
        <f>G19+K19</f>
        <v>34</v>
      </c>
      <c r="Q19" s="25">
        <f>H19+L19</f>
        <v>18</v>
      </c>
    </row>
    <row r="20" spans="1:17" ht="12.75">
      <c r="A20" s="59" t="s">
        <v>23</v>
      </c>
      <c r="B20" s="2" t="str">
        <f>'Startovní listina'!D18</f>
        <v>Zaoral Milan</v>
      </c>
      <c r="C20" s="2" t="str">
        <f>'Startovní listina'!E18</f>
        <v>KK Vyškov</v>
      </c>
      <c r="D20" s="29"/>
      <c r="E20" s="65">
        <f>'Startovní listina'!F18</f>
        <v>2</v>
      </c>
      <c r="F20" s="30">
        <v>79</v>
      </c>
      <c r="G20" s="31">
        <v>46</v>
      </c>
      <c r="H20" s="31">
        <v>3</v>
      </c>
      <c r="I20" s="25">
        <f>F20+G20</f>
        <v>125</v>
      </c>
      <c r="J20" s="30">
        <v>78</v>
      </c>
      <c r="K20" s="31">
        <v>48</v>
      </c>
      <c r="L20" s="31">
        <v>3</v>
      </c>
      <c r="M20" s="25">
        <f>J20+K20</f>
        <v>126</v>
      </c>
      <c r="N20" s="33">
        <f>I20+M20</f>
        <v>251</v>
      </c>
      <c r="O20" s="5">
        <f>F20+J20</f>
        <v>157</v>
      </c>
      <c r="P20" s="2">
        <f>G20+K20</f>
        <v>94</v>
      </c>
      <c r="Q20" s="25">
        <f>H20+L20</f>
        <v>6</v>
      </c>
    </row>
    <row r="21" spans="1:17" ht="12.75">
      <c r="A21" s="59" t="s">
        <v>24</v>
      </c>
      <c r="B21" s="2" t="str">
        <f>'Startovní listina'!D21</f>
        <v>Polepil Alexandr</v>
      </c>
      <c r="C21" s="2" t="str">
        <f>'Startovní listina'!E21</f>
        <v>KC Zlín</v>
      </c>
      <c r="D21" s="29"/>
      <c r="E21" s="65">
        <f>'Startovní listina'!F21</f>
        <v>2</v>
      </c>
      <c r="F21" s="30">
        <v>69</v>
      </c>
      <c r="G21" s="31">
        <v>39</v>
      </c>
      <c r="H21" s="31">
        <v>2</v>
      </c>
      <c r="I21" s="25">
        <f>F21+G21</f>
        <v>108</v>
      </c>
      <c r="J21" s="30">
        <v>79</v>
      </c>
      <c r="K21" s="31">
        <v>42</v>
      </c>
      <c r="L21" s="31">
        <v>4</v>
      </c>
      <c r="M21" s="25">
        <f>J21+K21</f>
        <v>121</v>
      </c>
      <c r="N21" s="33">
        <f>I21+M21</f>
        <v>229</v>
      </c>
      <c r="O21" s="5">
        <f>F21+J21</f>
        <v>148</v>
      </c>
      <c r="P21" s="2">
        <f>G21+K21</f>
        <v>81</v>
      </c>
      <c r="Q21" s="25">
        <f>H21+L21</f>
        <v>6</v>
      </c>
    </row>
    <row r="22" spans="1:17" ht="12.75">
      <c r="A22" s="59" t="s">
        <v>25</v>
      </c>
      <c r="B22" s="2" t="str">
        <f>'Startovní listina'!D25</f>
        <v>Dedík Filip</v>
      </c>
      <c r="C22" s="2" t="str">
        <f>'Startovní listina'!E25</f>
        <v>KC Zlín</v>
      </c>
      <c r="D22" s="29"/>
      <c r="E22" s="65">
        <f>'Startovní listina'!F25</f>
        <v>2</v>
      </c>
      <c r="F22" s="30">
        <v>69</v>
      </c>
      <c r="G22" s="31">
        <v>38</v>
      </c>
      <c r="H22" s="31">
        <v>7</v>
      </c>
      <c r="I22" s="25">
        <f>F22+G22</f>
        <v>107</v>
      </c>
      <c r="J22" s="30">
        <v>63</v>
      </c>
      <c r="K22" s="31">
        <v>55</v>
      </c>
      <c r="L22" s="31">
        <v>3</v>
      </c>
      <c r="M22" s="25">
        <f>J22+K22</f>
        <v>118</v>
      </c>
      <c r="N22" s="33">
        <f>I22+M22</f>
        <v>225</v>
      </c>
      <c r="O22" s="5">
        <f>F22+J22</f>
        <v>132</v>
      </c>
      <c r="P22" s="2">
        <f>G22+K22</f>
        <v>93</v>
      </c>
      <c r="Q22" s="25">
        <f>H22+L22</f>
        <v>10</v>
      </c>
    </row>
    <row r="23" spans="1:17" ht="12.75">
      <c r="A23" s="59" t="s">
        <v>26</v>
      </c>
      <c r="B23" s="2" t="str">
        <f>'Startovní listina'!D22</f>
        <v>Svoboda František</v>
      </c>
      <c r="C23" s="2" t="str">
        <f>'Startovní listina'!E22</f>
        <v>KC Zlín</v>
      </c>
      <c r="D23" s="29"/>
      <c r="E23" s="65">
        <f>'Startovní listina'!F22</f>
        <v>2</v>
      </c>
      <c r="F23" s="30">
        <v>53</v>
      </c>
      <c r="G23" s="31">
        <v>40</v>
      </c>
      <c r="H23" s="31">
        <v>5</v>
      </c>
      <c r="I23" s="25">
        <f>F23+G23</f>
        <v>93</v>
      </c>
      <c r="J23" s="30">
        <v>72</v>
      </c>
      <c r="K23" s="31">
        <v>29</v>
      </c>
      <c r="L23" s="31">
        <v>4</v>
      </c>
      <c r="M23" s="25">
        <f>J23+K23</f>
        <v>101</v>
      </c>
      <c r="N23" s="33">
        <f>I23+M23</f>
        <v>194</v>
      </c>
      <c r="O23" s="5">
        <f>F23+J23</f>
        <v>125</v>
      </c>
      <c r="P23" s="2">
        <f>G23+K23</f>
        <v>69</v>
      </c>
      <c r="Q23" s="25">
        <f>H23+L23</f>
        <v>9</v>
      </c>
    </row>
    <row r="24" spans="1:17" ht="12.75">
      <c r="A24" s="59" t="s">
        <v>27</v>
      </c>
      <c r="B24" s="2" t="str">
        <f>'Startovní listina'!D24</f>
        <v>Vavro Tomáš</v>
      </c>
      <c r="C24" s="2" t="str">
        <f>'Startovní listina'!E24</f>
        <v>KC Zlín</v>
      </c>
      <c r="D24" s="29"/>
      <c r="E24" s="65">
        <f>'Startovní listina'!F24</f>
        <v>1</v>
      </c>
      <c r="F24" s="30">
        <v>90</v>
      </c>
      <c r="G24" s="31">
        <v>26</v>
      </c>
      <c r="H24" s="31">
        <v>3</v>
      </c>
      <c r="I24" s="25">
        <f>F24+G24</f>
        <v>116</v>
      </c>
      <c r="J24" s="30">
        <v>89</v>
      </c>
      <c r="K24" s="31">
        <v>45</v>
      </c>
      <c r="L24" s="31">
        <v>1</v>
      </c>
      <c r="M24" s="25">
        <f>J24+K24</f>
        <v>134</v>
      </c>
      <c r="N24" s="33">
        <f>I24+M24</f>
        <v>250</v>
      </c>
      <c r="O24" s="5">
        <f>F24+J24</f>
        <v>179</v>
      </c>
      <c r="P24" s="2">
        <f>G24+K24</f>
        <v>71</v>
      </c>
      <c r="Q24" s="25">
        <f>H24+L24</f>
        <v>4</v>
      </c>
    </row>
    <row r="25" spans="1:17" ht="12.75">
      <c r="A25" s="59" t="s">
        <v>28</v>
      </c>
      <c r="B25" s="2" t="str">
        <f>'Startovní listina'!D16</f>
        <v>Pevný Kryštof</v>
      </c>
      <c r="C25" s="2" t="str">
        <f>'Startovní listina'!E16</f>
        <v>KK Vyškov</v>
      </c>
      <c r="D25" s="29"/>
      <c r="E25" s="65">
        <f>'Startovní listina'!F16</f>
        <v>1</v>
      </c>
      <c r="F25" s="30">
        <v>85</v>
      </c>
      <c r="G25" s="31">
        <v>35</v>
      </c>
      <c r="H25" s="31">
        <v>4</v>
      </c>
      <c r="I25" s="25">
        <f>F25+G25</f>
        <v>120</v>
      </c>
      <c r="J25" s="30">
        <v>79</v>
      </c>
      <c r="K25" s="31">
        <v>30</v>
      </c>
      <c r="L25" s="31">
        <v>3</v>
      </c>
      <c r="M25" s="25">
        <f>J25+K25</f>
        <v>109</v>
      </c>
      <c r="N25" s="33">
        <f>I25+M25</f>
        <v>229</v>
      </c>
      <c r="O25" s="5">
        <f>F25+J25</f>
        <v>164</v>
      </c>
      <c r="P25" s="2">
        <f>G25+K25</f>
        <v>65</v>
      </c>
      <c r="Q25" s="25">
        <f>H25+L25</f>
        <v>7</v>
      </c>
    </row>
    <row r="26" spans="1:17" ht="12.75">
      <c r="A26" s="59" t="s">
        <v>29</v>
      </c>
      <c r="B26" s="2" t="str">
        <f>'Startovní listina'!D28</f>
        <v>Mlčoch Filip</v>
      </c>
      <c r="C26" s="2" t="str">
        <f>'Startovní listina'!E28</f>
        <v>KC Zlín</v>
      </c>
      <c r="D26" s="29"/>
      <c r="E26" s="65">
        <f>'Startovní listina'!F28</f>
        <v>1</v>
      </c>
      <c r="F26" s="30">
        <v>80</v>
      </c>
      <c r="G26" s="31">
        <v>26</v>
      </c>
      <c r="H26" s="31">
        <v>3</v>
      </c>
      <c r="I26" s="25">
        <f>F26+G26</f>
        <v>106</v>
      </c>
      <c r="J26" s="30">
        <v>72</v>
      </c>
      <c r="K26" s="31">
        <v>35</v>
      </c>
      <c r="L26" s="31">
        <v>2</v>
      </c>
      <c r="M26" s="25">
        <f>J26+K26</f>
        <v>107</v>
      </c>
      <c r="N26" s="33">
        <f>I26+M26</f>
        <v>213</v>
      </c>
      <c r="O26" s="5">
        <f>F26+J26</f>
        <v>152</v>
      </c>
      <c r="P26" s="2">
        <f>G26+K26</f>
        <v>61</v>
      </c>
      <c r="Q26" s="25">
        <f>H26+L26</f>
        <v>5</v>
      </c>
    </row>
    <row r="27" spans="1:17" ht="12.75">
      <c r="A27" s="59" t="s">
        <v>30</v>
      </c>
      <c r="B27" s="2" t="str">
        <f>'Startovní listina'!D15</f>
        <v>Valent Dominik</v>
      </c>
      <c r="C27" s="2" t="str">
        <f>'Startovní listina'!E15</f>
        <v>KK Vyškov</v>
      </c>
      <c r="D27" s="29"/>
      <c r="E27" s="65">
        <f>'Startovní listina'!F15</f>
        <v>1</v>
      </c>
      <c r="F27" s="30">
        <v>86</v>
      </c>
      <c r="G27" s="31">
        <v>51</v>
      </c>
      <c r="H27" s="31">
        <v>3</v>
      </c>
      <c r="I27" s="25">
        <f>F27+G27</f>
        <v>137</v>
      </c>
      <c r="J27" s="30">
        <v>68</v>
      </c>
      <c r="K27" s="31">
        <v>8</v>
      </c>
      <c r="L27" s="31">
        <v>14</v>
      </c>
      <c r="M27" s="25">
        <f>J27+K27</f>
        <v>76</v>
      </c>
      <c r="N27" s="33">
        <f>I27+M27</f>
        <v>213</v>
      </c>
      <c r="O27" s="5">
        <f>F27+J27</f>
        <v>154</v>
      </c>
      <c r="P27" s="2">
        <f>G27+K27</f>
        <v>59</v>
      </c>
      <c r="Q27" s="25">
        <f>H27+L27</f>
        <v>17</v>
      </c>
    </row>
    <row r="28" spans="1:17" ht="12.75">
      <c r="A28" s="59" t="s">
        <v>31</v>
      </c>
      <c r="B28" s="2" t="str">
        <f>'Startovní listina'!D23</f>
        <v>Zaoral Marek</v>
      </c>
      <c r="C28" s="2" t="str">
        <f>'Startovní listina'!E23</f>
        <v>KK Vyškov</v>
      </c>
      <c r="D28" s="29"/>
      <c r="E28" s="65">
        <f>'Startovní listina'!F23</f>
        <v>1</v>
      </c>
      <c r="F28" s="30">
        <v>67</v>
      </c>
      <c r="G28" s="31">
        <v>25</v>
      </c>
      <c r="H28" s="31">
        <v>6</v>
      </c>
      <c r="I28" s="25">
        <f>F28+G28</f>
        <v>92</v>
      </c>
      <c r="J28" s="30">
        <v>66</v>
      </c>
      <c r="K28" s="31">
        <v>27</v>
      </c>
      <c r="L28" s="31">
        <v>5</v>
      </c>
      <c r="M28" s="25">
        <f>J28+K28</f>
        <v>93</v>
      </c>
      <c r="N28" s="33">
        <f>I28+M28</f>
        <v>185</v>
      </c>
      <c r="O28" s="5">
        <f>F28+J28</f>
        <v>133</v>
      </c>
      <c r="P28" s="2">
        <f>G28+K28</f>
        <v>52</v>
      </c>
      <c r="Q28" s="25">
        <f>H28+L28</f>
        <v>11</v>
      </c>
    </row>
    <row r="29" spans="1:17" ht="12.75">
      <c r="A29" s="59" t="s">
        <v>32</v>
      </c>
      <c r="B29" s="2" t="str">
        <f>'Startovní listina'!D19</f>
        <v>Sáblík Jakub</v>
      </c>
      <c r="C29" s="2" t="str">
        <f>'Startovní listina'!E19</f>
        <v>KK Vyškov</v>
      </c>
      <c r="D29" s="29"/>
      <c r="E29" s="65">
        <f>'Startovní listina'!F19</f>
        <v>1</v>
      </c>
      <c r="F29" s="30">
        <v>74</v>
      </c>
      <c r="G29" s="31">
        <v>26</v>
      </c>
      <c r="H29" s="31">
        <v>7</v>
      </c>
      <c r="I29" s="25">
        <f>F29+G29</f>
        <v>100</v>
      </c>
      <c r="J29" s="30">
        <v>60</v>
      </c>
      <c r="K29" s="31">
        <v>18</v>
      </c>
      <c r="L29" s="31">
        <v>4</v>
      </c>
      <c r="M29" s="25">
        <f>J29+K29</f>
        <v>78</v>
      </c>
      <c r="N29" s="33">
        <f>I29+M29</f>
        <v>178</v>
      </c>
      <c r="O29" s="5">
        <f>F29+J29</f>
        <v>134</v>
      </c>
      <c r="P29" s="2">
        <f>G29+K29</f>
        <v>44</v>
      </c>
      <c r="Q29" s="25">
        <f>H29+L29</f>
        <v>11</v>
      </c>
    </row>
    <row r="30" spans="1:17" ht="12.75">
      <c r="A30" s="59" t="s">
        <v>33</v>
      </c>
      <c r="B30" s="2" t="str">
        <f>'Startovní listina'!D31</f>
        <v>Baránek Vít</v>
      </c>
      <c r="C30" s="2" t="str">
        <f>'Startovní listina'!E31</f>
        <v>Valtice</v>
      </c>
      <c r="D30" s="29"/>
      <c r="E30" s="65">
        <f>'Startovní listina'!F31</f>
        <v>1</v>
      </c>
      <c r="F30" s="30">
        <v>66</v>
      </c>
      <c r="G30" s="31">
        <v>18</v>
      </c>
      <c r="H30" s="31">
        <v>11</v>
      </c>
      <c r="I30" s="25">
        <f>F30+G30</f>
        <v>84</v>
      </c>
      <c r="J30" s="30">
        <v>50</v>
      </c>
      <c r="K30" s="31">
        <v>25</v>
      </c>
      <c r="L30" s="31">
        <v>8</v>
      </c>
      <c r="M30" s="25">
        <f>J30+K30</f>
        <v>75</v>
      </c>
      <c r="N30" s="33">
        <f>I30+M30</f>
        <v>159</v>
      </c>
      <c r="O30" s="5">
        <f>F30+J30</f>
        <v>116</v>
      </c>
      <c r="P30" s="2">
        <f>G30+K30</f>
        <v>43</v>
      </c>
      <c r="Q30" s="25">
        <f>H30+L30</f>
        <v>19</v>
      </c>
    </row>
    <row r="31" spans="1:17" ht="12.75">
      <c r="A31" s="59" t="s">
        <v>34</v>
      </c>
      <c r="B31" s="2">
        <f>'Startovní listina'!D17</f>
        <v>0</v>
      </c>
      <c r="C31" s="2">
        <f>'Startovní listina'!E17</f>
        <v>0</v>
      </c>
      <c r="D31" s="29"/>
      <c r="E31" s="65">
        <f>'Startovní listina'!F17</f>
        <v>0</v>
      </c>
      <c r="F31" s="30"/>
      <c r="G31" s="31"/>
      <c r="H31" s="31"/>
      <c r="I31" s="25">
        <f>F31+G31</f>
        <v>0</v>
      </c>
      <c r="J31" s="30"/>
      <c r="K31" s="31"/>
      <c r="L31" s="31"/>
      <c r="M31" s="25">
        <f>J31+K31</f>
        <v>0</v>
      </c>
      <c r="N31" s="33">
        <f>I31+M31</f>
        <v>0</v>
      </c>
      <c r="O31" s="5">
        <f>F31+J31</f>
        <v>0</v>
      </c>
      <c r="P31" s="2">
        <f>G31+K31</f>
        <v>0</v>
      </c>
      <c r="Q31" s="25">
        <f>H31+L31</f>
        <v>0</v>
      </c>
    </row>
    <row r="32" spans="1:17" ht="12.75">
      <c r="A32" s="59" t="s">
        <v>35</v>
      </c>
      <c r="B32" s="2">
        <f>'Startovní listina'!D26</f>
        <v>0</v>
      </c>
      <c r="C32" s="2">
        <f>'Startovní listina'!E26</f>
        <v>0</v>
      </c>
      <c r="D32" s="29"/>
      <c r="E32" s="65">
        <f>'Startovní listina'!F26</f>
        <v>0</v>
      </c>
      <c r="F32" s="30"/>
      <c r="G32" s="31"/>
      <c r="H32" s="31"/>
      <c r="I32" s="25">
        <f>F32+G32</f>
        <v>0</v>
      </c>
      <c r="J32" s="30"/>
      <c r="K32" s="31"/>
      <c r="L32" s="31"/>
      <c r="M32" s="25">
        <f>J32+K32</f>
        <v>0</v>
      </c>
      <c r="N32" s="33">
        <f>I32+M32</f>
        <v>0</v>
      </c>
      <c r="O32" s="5">
        <f>F32+J32</f>
        <v>0</v>
      </c>
      <c r="P32" s="2">
        <f>G32+K32</f>
        <v>0</v>
      </c>
      <c r="Q32" s="25">
        <f>H32+L32</f>
        <v>0</v>
      </c>
    </row>
    <row r="33" spans="1:17" ht="12.75">
      <c r="A33" s="59" t="s">
        <v>36</v>
      </c>
      <c r="B33" s="2">
        <f>'Startovní listina'!D30</f>
        <v>0</v>
      </c>
      <c r="C33" s="2">
        <f>'Startovní listina'!E30</f>
        <v>0</v>
      </c>
      <c r="D33" s="29"/>
      <c r="E33" s="65">
        <f>'Startovní listina'!F30</f>
        <v>0</v>
      </c>
      <c r="F33" s="30"/>
      <c r="G33" s="31"/>
      <c r="H33" s="31"/>
      <c r="I33" s="25">
        <f>F33+G33</f>
        <v>0</v>
      </c>
      <c r="J33" s="30"/>
      <c r="K33" s="31"/>
      <c r="L33" s="31"/>
      <c r="M33" s="25">
        <f>J33+K33</f>
        <v>0</v>
      </c>
      <c r="N33" s="33">
        <f>I33+M33</f>
        <v>0</v>
      </c>
      <c r="O33" s="5">
        <f>F33+J33</f>
        <v>0</v>
      </c>
      <c r="P33" s="2">
        <f>G33+K33</f>
        <v>0</v>
      </c>
      <c r="Q33" s="25">
        <f>H33+L33</f>
        <v>0</v>
      </c>
    </row>
    <row r="34" spans="1:17" ht="12.75">
      <c r="A34" s="59" t="s">
        <v>37</v>
      </c>
      <c r="B34" s="2">
        <f>'Startovní listina'!D32</f>
        <v>0</v>
      </c>
      <c r="C34" s="2">
        <f>'Startovní listina'!E32</f>
        <v>0</v>
      </c>
      <c r="D34" s="29"/>
      <c r="E34" s="65">
        <f>'Startovní listina'!F32</f>
        <v>0</v>
      </c>
      <c r="F34" s="30"/>
      <c r="G34" s="31"/>
      <c r="H34" s="31"/>
      <c r="I34" s="25">
        <f>F34+G34</f>
        <v>0</v>
      </c>
      <c r="J34" s="30"/>
      <c r="K34" s="31"/>
      <c r="L34" s="31"/>
      <c r="M34" s="25">
        <f>J34+K34</f>
        <v>0</v>
      </c>
      <c r="N34" s="33">
        <f>I34+M34</f>
        <v>0</v>
      </c>
      <c r="O34" s="5">
        <f>F34+J34</f>
        <v>0</v>
      </c>
      <c r="P34" s="2">
        <f>G34+K34</f>
        <v>0</v>
      </c>
      <c r="Q34" s="25">
        <f>H34+L34</f>
        <v>0</v>
      </c>
    </row>
    <row r="35" spans="1:17" ht="12.75">
      <c r="A35" s="59" t="s">
        <v>38</v>
      </c>
      <c r="B35" s="2">
        <f>'Startovní listina'!D33</f>
        <v>0</v>
      </c>
      <c r="C35" s="2">
        <f>'Startovní listina'!E33</f>
        <v>0</v>
      </c>
      <c r="D35" s="29"/>
      <c r="E35" s="65">
        <f>'Startovní listina'!F33</f>
        <v>0</v>
      </c>
      <c r="F35" s="30"/>
      <c r="G35" s="31"/>
      <c r="H35" s="31"/>
      <c r="I35" s="25">
        <f>F35+G35</f>
        <v>0</v>
      </c>
      <c r="J35" s="30"/>
      <c r="K35" s="31"/>
      <c r="L35" s="31"/>
      <c r="M35" s="25">
        <f>J35+K35</f>
        <v>0</v>
      </c>
      <c r="N35" s="33">
        <f>I35+M35</f>
        <v>0</v>
      </c>
      <c r="O35" s="5">
        <f>F35+J35</f>
        <v>0</v>
      </c>
      <c r="P35" s="2">
        <f>G35+K35</f>
        <v>0</v>
      </c>
      <c r="Q35" s="25">
        <f>H35+L35</f>
        <v>0</v>
      </c>
    </row>
    <row r="36" spans="1:17" ht="12.75">
      <c r="A36" s="59" t="s">
        <v>39</v>
      </c>
      <c r="B36" s="2">
        <f>'Startovní listina'!D34</f>
        <v>0</v>
      </c>
      <c r="C36" s="2">
        <f>'Startovní listina'!E34</f>
        <v>0</v>
      </c>
      <c r="D36" s="29"/>
      <c r="E36" s="65">
        <f>'Startovní listina'!F34</f>
        <v>0</v>
      </c>
      <c r="F36" s="30"/>
      <c r="G36" s="31"/>
      <c r="H36" s="31"/>
      <c r="I36" s="25">
        <f>F36+G36</f>
        <v>0</v>
      </c>
      <c r="J36" s="30"/>
      <c r="K36" s="31"/>
      <c r="L36" s="31"/>
      <c r="M36" s="25">
        <f>J36+K36</f>
        <v>0</v>
      </c>
      <c r="N36" s="33">
        <f>I36+M36</f>
        <v>0</v>
      </c>
      <c r="O36" s="5">
        <f>F36+J36</f>
        <v>0</v>
      </c>
      <c r="P36" s="2">
        <f>G36+K36</f>
        <v>0</v>
      </c>
      <c r="Q36" s="25">
        <f>H36+L36</f>
        <v>0</v>
      </c>
    </row>
    <row r="37" spans="1:17" ht="12.75">
      <c r="A37" s="59" t="s">
        <v>40</v>
      </c>
      <c r="B37" s="2">
        <f>'Startovní listina'!D35</f>
        <v>0</v>
      </c>
      <c r="C37" s="2">
        <f>'Startovní listina'!E35</f>
        <v>0</v>
      </c>
      <c r="D37" s="29"/>
      <c r="E37" s="65">
        <f>'Startovní listina'!F35</f>
        <v>0</v>
      </c>
      <c r="F37" s="30"/>
      <c r="G37" s="31"/>
      <c r="H37" s="31"/>
      <c r="I37" s="25">
        <f>F37+G37</f>
        <v>0</v>
      </c>
      <c r="J37" s="30"/>
      <c r="K37" s="31"/>
      <c r="L37" s="31"/>
      <c r="M37" s="25">
        <f>J37+K37</f>
        <v>0</v>
      </c>
      <c r="N37" s="33">
        <f>I37+M37</f>
        <v>0</v>
      </c>
      <c r="O37" s="5">
        <f>F37+J37</f>
        <v>0</v>
      </c>
      <c r="P37" s="2">
        <f>G37+K37</f>
        <v>0</v>
      </c>
      <c r="Q37" s="25">
        <f>H37+L37</f>
        <v>0</v>
      </c>
    </row>
    <row r="38" spans="1:17" ht="12.75">
      <c r="A38" s="59" t="s">
        <v>41</v>
      </c>
      <c r="B38" s="2">
        <f>'Startovní listina'!D36</f>
        <v>0</v>
      </c>
      <c r="C38" s="2">
        <f>'Startovní listina'!E36</f>
        <v>0</v>
      </c>
      <c r="D38" s="29"/>
      <c r="E38" s="65">
        <f>'Startovní listina'!F36</f>
        <v>0</v>
      </c>
      <c r="F38" s="30"/>
      <c r="G38" s="31"/>
      <c r="H38" s="31"/>
      <c r="I38" s="25">
        <f>F38+G38</f>
        <v>0</v>
      </c>
      <c r="J38" s="30"/>
      <c r="K38" s="31"/>
      <c r="L38" s="31"/>
      <c r="M38" s="25">
        <f>J38+K38</f>
        <v>0</v>
      </c>
      <c r="N38" s="33">
        <f>I38+M38</f>
        <v>0</v>
      </c>
      <c r="O38" s="5">
        <f>F38+J38</f>
        <v>0</v>
      </c>
      <c r="P38" s="2">
        <f>G38+K38</f>
        <v>0</v>
      </c>
      <c r="Q38" s="25">
        <f>H38+L38</f>
        <v>0</v>
      </c>
    </row>
    <row r="39" spans="1:17" ht="12.75">
      <c r="A39" s="59" t="s">
        <v>42</v>
      </c>
      <c r="B39" s="2">
        <f>'Startovní listina'!D37</f>
        <v>0</v>
      </c>
      <c r="C39" s="2">
        <f>'Startovní listina'!E37</f>
        <v>0</v>
      </c>
      <c r="D39" s="29"/>
      <c r="E39" s="65">
        <f>'Startovní listina'!F37</f>
        <v>0</v>
      </c>
      <c r="F39" s="30"/>
      <c r="G39" s="31"/>
      <c r="H39" s="31"/>
      <c r="I39" s="25">
        <f>F39+G39</f>
        <v>0</v>
      </c>
      <c r="J39" s="30"/>
      <c r="K39" s="31"/>
      <c r="L39" s="31"/>
      <c r="M39" s="25">
        <f>J39+K39</f>
        <v>0</v>
      </c>
      <c r="N39" s="33">
        <f>I39+M39</f>
        <v>0</v>
      </c>
      <c r="O39" s="5">
        <f>F39+J39</f>
        <v>0</v>
      </c>
      <c r="P39" s="2">
        <f>G39+K39</f>
        <v>0</v>
      </c>
      <c r="Q39" s="25">
        <f>H39+L39</f>
        <v>0</v>
      </c>
    </row>
    <row r="40" spans="1:17" ht="12.75">
      <c r="A40" s="59" t="s">
        <v>43</v>
      </c>
      <c r="B40" s="2">
        <f>'Startovní listina'!D38</f>
        <v>0</v>
      </c>
      <c r="C40" s="2">
        <f>'Startovní listina'!E38</f>
        <v>0</v>
      </c>
      <c r="D40" s="29"/>
      <c r="E40" s="65">
        <f>'Startovní listina'!F38</f>
        <v>0</v>
      </c>
      <c r="F40" s="30"/>
      <c r="G40" s="31"/>
      <c r="H40" s="31"/>
      <c r="I40" s="25">
        <f>F40+G40</f>
        <v>0</v>
      </c>
      <c r="J40" s="30"/>
      <c r="K40" s="31"/>
      <c r="L40" s="31"/>
      <c r="M40" s="25">
        <f>J40+K40</f>
        <v>0</v>
      </c>
      <c r="N40" s="33">
        <f>I40+M40</f>
        <v>0</v>
      </c>
      <c r="O40" s="5">
        <f>F40+J40</f>
        <v>0</v>
      </c>
      <c r="P40" s="2">
        <f>G40+K40</f>
        <v>0</v>
      </c>
      <c r="Q40" s="25">
        <f>H40+L40</f>
        <v>0</v>
      </c>
    </row>
    <row r="41" spans="1:17" ht="12.75">
      <c r="A41" s="59" t="s">
        <v>44</v>
      </c>
      <c r="B41" s="2">
        <f>'Startovní listina'!D39</f>
        <v>0</v>
      </c>
      <c r="C41" s="2">
        <f>'Startovní listina'!E39</f>
        <v>0</v>
      </c>
      <c r="D41" s="29"/>
      <c r="E41" s="65">
        <f>'Startovní listina'!F39</f>
        <v>0</v>
      </c>
      <c r="F41" s="30"/>
      <c r="G41" s="31"/>
      <c r="H41" s="31"/>
      <c r="I41" s="25">
        <f>F41+G41</f>
        <v>0</v>
      </c>
      <c r="J41" s="30"/>
      <c r="K41" s="31"/>
      <c r="L41" s="31"/>
      <c r="M41" s="25">
        <f>J41+K41</f>
        <v>0</v>
      </c>
      <c r="N41" s="33">
        <f>I41+M41</f>
        <v>0</v>
      </c>
      <c r="O41" s="5">
        <f>F41+J41</f>
        <v>0</v>
      </c>
      <c r="P41" s="2">
        <f>G41+K41</f>
        <v>0</v>
      </c>
      <c r="Q41" s="25">
        <f>H41+L41</f>
        <v>0</v>
      </c>
    </row>
    <row r="42" spans="1:17" ht="12.75">
      <c r="A42" s="59" t="s">
        <v>55</v>
      </c>
      <c r="B42" s="2">
        <f>'Startovní listina'!D40</f>
        <v>0</v>
      </c>
      <c r="C42" s="2">
        <f>'Startovní listina'!E40</f>
        <v>0</v>
      </c>
      <c r="D42" s="29"/>
      <c r="E42" s="65">
        <f>'Startovní listina'!F40</f>
        <v>0</v>
      </c>
      <c r="F42" s="30"/>
      <c r="G42" s="31"/>
      <c r="H42" s="31"/>
      <c r="I42" s="25">
        <f>F42+G42</f>
        <v>0</v>
      </c>
      <c r="J42" s="30"/>
      <c r="K42" s="31"/>
      <c r="L42" s="31"/>
      <c r="M42" s="25">
        <f>J42+K42</f>
        <v>0</v>
      </c>
      <c r="N42" s="33">
        <f>I42+M42</f>
        <v>0</v>
      </c>
      <c r="O42" s="5">
        <f>F42+J42</f>
        <v>0</v>
      </c>
      <c r="P42" s="2">
        <f>G42+K42</f>
        <v>0</v>
      </c>
      <c r="Q42" s="25">
        <f>H42+L42</f>
        <v>0</v>
      </c>
    </row>
    <row r="43" spans="1:17" ht="12.75">
      <c r="A43" s="59" t="s">
        <v>56</v>
      </c>
      <c r="B43" s="2">
        <f>'Startovní listina'!D41</f>
        <v>0</v>
      </c>
      <c r="C43" s="2">
        <f>'Startovní listina'!E41</f>
        <v>0</v>
      </c>
      <c r="D43" s="29"/>
      <c r="E43" s="65">
        <f>'Startovní listina'!F41</f>
        <v>0</v>
      </c>
      <c r="F43" s="30"/>
      <c r="G43" s="31"/>
      <c r="H43" s="31"/>
      <c r="I43" s="25">
        <f>F43+G43</f>
        <v>0</v>
      </c>
      <c r="J43" s="30"/>
      <c r="K43" s="31"/>
      <c r="L43" s="31"/>
      <c r="M43" s="25">
        <f>J43+K43</f>
        <v>0</v>
      </c>
      <c r="N43" s="33">
        <f>I43+M43</f>
        <v>0</v>
      </c>
      <c r="O43" s="5">
        <f>F43+J43</f>
        <v>0</v>
      </c>
      <c r="P43" s="2">
        <f>G43+K43</f>
        <v>0</v>
      </c>
      <c r="Q43" s="25">
        <f>H43+L43</f>
        <v>0</v>
      </c>
    </row>
    <row r="44" spans="1:17" ht="12.75">
      <c r="A44" s="59" t="s">
        <v>57</v>
      </c>
      <c r="B44" s="2">
        <f>'Startovní listina'!D42</f>
        <v>0</v>
      </c>
      <c r="C44" s="2">
        <f>'Startovní listina'!E42</f>
        <v>0</v>
      </c>
      <c r="D44" s="29"/>
      <c r="E44" s="65">
        <f>'Startovní listina'!F42</f>
        <v>0</v>
      </c>
      <c r="F44" s="30"/>
      <c r="G44" s="31"/>
      <c r="H44" s="31"/>
      <c r="I44" s="25">
        <f>F44+G44</f>
        <v>0</v>
      </c>
      <c r="J44" s="30"/>
      <c r="K44" s="31"/>
      <c r="L44" s="31"/>
      <c r="M44" s="25">
        <f>J44+K44</f>
        <v>0</v>
      </c>
      <c r="N44" s="33">
        <f>I44+M44</f>
        <v>0</v>
      </c>
      <c r="O44" s="5">
        <f>F44+J44</f>
        <v>0</v>
      </c>
      <c r="P44" s="2">
        <f>G44+K44</f>
        <v>0</v>
      </c>
      <c r="Q44" s="25">
        <f>H44+L44</f>
        <v>0</v>
      </c>
    </row>
    <row r="45" spans="1:17" ht="12.75">
      <c r="A45" s="59" t="s">
        <v>58</v>
      </c>
      <c r="B45" s="2">
        <f>'Startovní listina'!D43</f>
        <v>0</v>
      </c>
      <c r="C45" s="2">
        <f>'Startovní listina'!E43</f>
        <v>0</v>
      </c>
      <c r="D45" s="29"/>
      <c r="E45" s="65">
        <f>'Startovní listina'!F43</f>
        <v>0</v>
      </c>
      <c r="F45" s="30"/>
      <c r="G45" s="31"/>
      <c r="H45" s="31"/>
      <c r="I45" s="25">
        <f>F45+G45</f>
        <v>0</v>
      </c>
      <c r="J45" s="30"/>
      <c r="K45" s="31"/>
      <c r="L45" s="31"/>
      <c r="M45" s="25">
        <f>J45+K45</f>
        <v>0</v>
      </c>
      <c r="N45" s="33">
        <f>I45+M45</f>
        <v>0</v>
      </c>
      <c r="O45" s="5">
        <f>F45+J45</f>
        <v>0</v>
      </c>
      <c r="P45" s="2">
        <f>G45+K45</f>
        <v>0</v>
      </c>
      <c r="Q45" s="25">
        <f>H45+L45</f>
        <v>0</v>
      </c>
    </row>
    <row r="46" spans="1:17" ht="12.75">
      <c r="A46" s="59" t="s">
        <v>59</v>
      </c>
      <c r="B46" s="2">
        <f>'Startovní listina'!D44</f>
        <v>0</v>
      </c>
      <c r="C46" s="2">
        <f>'Startovní listina'!E44</f>
        <v>0</v>
      </c>
      <c r="D46" s="29"/>
      <c r="E46" s="65">
        <f>'Startovní listina'!F44</f>
        <v>0</v>
      </c>
      <c r="F46" s="30"/>
      <c r="G46" s="31"/>
      <c r="H46" s="31"/>
      <c r="I46" s="25">
        <f>F46+G46</f>
        <v>0</v>
      </c>
      <c r="J46" s="30"/>
      <c r="K46" s="31"/>
      <c r="L46" s="31"/>
      <c r="M46" s="25">
        <f>J46+K46</f>
        <v>0</v>
      </c>
      <c r="N46" s="33">
        <f>I46+M46</f>
        <v>0</v>
      </c>
      <c r="O46" s="5">
        <f>F46+J46</f>
        <v>0</v>
      </c>
      <c r="P46" s="2">
        <f>G46+K46</f>
        <v>0</v>
      </c>
      <c r="Q46" s="25">
        <f>H46+L46</f>
        <v>0</v>
      </c>
    </row>
    <row r="47" spans="1:17" ht="12.75">
      <c r="A47" s="59" t="s">
        <v>60</v>
      </c>
      <c r="B47" s="2">
        <f>'Startovní listina'!D45</f>
        <v>0</v>
      </c>
      <c r="C47" s="2">
        <f>'Startovní listina'!E45</f>
        <v>0</v>
      </c>
      <c r="D47" s="29"/>
      <c r="E47" s="65">
        <f>'Startovní listina'!F45</f>
        <v>0</v>
      </c>
      <c r="F47" s="30"/>
      <c r="G47" s="31"/>
      <c r="H47" s="31"/>
      <c r="I47" s="25">
        <f>F47+G47</f>
        <v>0</v>
      </c>
      <c r="J47" s="30"/>
      <c r="K47" s="31"/>
      <c r="L47" s="31"/>
      <c r="M47" s="25">
        <f>J47+K47</f>
        <v>0</v>
      </c>
      <c r="N47" s="33">
        <f>I47+M47</f>
        <v>0</v>
      </c>
      <c r="O47" s="5">
        <f>F47+J47</f>
        <v>0</v>
      </c>
      <c r="P47" s="2">
        <f>G47+K47</f>
        <v>0</v>
      </c>
      <c r="Q47" s="25">
        <f>H47+L47</f>
        <v>0</v>
      </c>
    </row>
    <row r="48" spans="1:17" ht="12.75">
      <c r="A48" s="59" t="s">
        <v>61</v>
      </c>
      <c r="B48" s="2">
        <f>'Startovní listina'!D46</f>
        <v>0</v>
      </c>
      <c r="C48" s="2">
        <f>'Startovní listina'!E46</f>
        <v>0</v>
      </c>
      <c r="D48" s="29"/>
      <c r="E48" s="65">
        <f>'Startovní listina'!F46</f>
        <v>0</v>
      </c>
      <c r="F48" s="30"/>
      <c r="G48" s="31"/>
      <c r="H48" s="31"/>
      <c r="I48" s="25">
        <f>F48+G48</f>
        <v>0</v>
      </c>
      <c r="J48" s="30"/>
      <c r="K48" s="31"/>
      <c r="L48" s="31"/>
      <c r="M48" s="25">
        <f>J48+K48</f>
        <v>0</v>
      </c>
      <c r="N48" s="33">
        <f>I48+M48</f>
        <v>0</v>
      </c>
      <c r="O48" s="5">
        <f>F48+J48</f>
        <v>0</v>
      </c>
      <c r="P48" s="2">
        <f>G48+K48</f>
        <v>0</v>
      </c>
      <c r="Q48" s="25">
        <f>H48+L48</f>
        <v>0</v>
      </c>
    </row>
    <row r="49" spans="1:17" ht="12.75">
      <c r="A49" s="59" t="s">
        <v>62</v>
      </c>
      <c r="B49" s="2">
        <f>'Startovní listina'!D47</f>
        <v>0</v>
      </c>
      <c r="C49" s="2">
        <f>'Startovní listina'!E47</f>
        <v>0</v>
      </c>
      <c r="D49" s="29"/>
      <c r="E49" s="65">
        <f>'Startovní listina'!F47</f>
        <v>0</v>
      </c>
      <c r="F49" s="30"/>
      <c r="G49" s="31"/>
      <c r="H49" s="31"/>
      <c r="I49" s="25">
        <f>F49+G49</f>
        <v>0</v>
      </c>
      <c r="J49" s="30"/>
      <c r="K49" s="31"/>
      <c r="L49" s="31"/>
      <c r="M49" s="25">
        <f>J49+K49</f>
        <v>0</v>
      </c>
      <c r="N49" s="33">
        <f>I49+M49</f>
        <v>0</v>
      </c>
      <c r="O49" s="5">
        <f>F49+J49</f>
        <v>0</v>
      </c>
      <c r="P49" s="2">
        <f>G49+K49</f>
        <v>0</v>
      </c>
      <c r="Q49" s="25">
        <f>H49+L49</f>
        <v>0</v>
      </c>
    </row>
    <row r="50" spans="1:17" ht="12.75">
      <c r="A50" s="59" t="s">
        <v>63</v>
      </c>
      <c r="B50" s="2">
        <f>'Startovní listina'!D48</f>
        <v>0</v>
      </c>
      <c r="C50" s="2">
        <f>'Startovní listina'!E48</f>
        <v>0</v>
      </c>
      <c r="D50" s="29"/>
      <c r="E50" s="65">
        <f>'Startovní listina'!F48</f>
        <v>0</v>
      </c>
      <c r="F50" s="30"/>
      <c r="G50" s="31"/>
      <c r="H50" s="31"/>
      <c r="I50" s="25">
        <f>F50+G50</f>
        <v>0</v>
      </c>
      <c r="J50" s="30"/>
      <c r="K50" s="31"/>
      <c r="L50" s="31"/>
      <c r="M50" s="25">
        <f>J50+K50</f>
        <v>0</v>
      </c>
      <c r="N50" s="33">
        <f>I50+M50</f>
        <v>0</v>
      </c>
      <c r="O50" s="5">
        <f>F50+J50</f>
        <v>0</v>
      </c>
      <c r="P50" s="2">
        <f>G50+K50</f>
        <v>0</v>
      </c>
      <c r="Q50" s="25">
        <f>H50+L50</f>
        <v>0</v>
      </c>
    </row>
    <row r="51" spans="1:17" ht="12.75">
      <c r="A51" s="59" t="s">
        <v>64</v>
      </c>
      <c r="B51" s="2">
        <f>'Startovní listina'!D49</f>
        <v>0</v>
      </c>
      <c r="C51" s="2">
        <f>'Startovní listina'!E49</f>
        <v>0</v>
      </c>
      <c r="D51" s="29"/>
      <c r="E51" s="65">
        <f>'Startovní listina'!F49</f>
        <v>0</v>
      </c>
      <c r="F51" s="30"/>
      <c r="G51" s="31"/>
      <c r="H51" s="31"/>
      <c r="I51" s="25">
        <f>F51+G51</f>
        <v>0</v>
      </c>
      <c r="J51" s="30"/>
      <c r="K51" s="31"/>
      <c r="L51" s="31"/>
      <c r="M51" s="25">
        <f>J51+K51</f>
        <v>0</v>
      </c>
      <c r="N51" s="33">
        <f>I51+M51</f>
        <v>0</v>
      </c>
      <c r="O51" s="5">
        <f>F51+J51</f>
        <v>0</v>
      </c>
      <c r="P51" s="2">
        <f>G51+K51</f>
        <v>0</v>
      </c>
      <c r="Q51" s="25">
        <f>H51+L51</f>
        <v>0</v>
      </c>
    </row>
    <row r="52" spans="1:17" ht="12.75">
      <c r="A52" s="59" t="s">
        <v>65</v>
      </c>
      <c r="B52" s="2">
        <f>'Startovní listina'!D50</f>
        <v>0</v>
      </c>
      <c r="C52" s="2">
        <f>'Startovní listina'!E50</f>
        <v>0</v>
      </c>
      <c r="D52" s="29"/>
      <c r="E52" s="65">
        <f>'Startovní listina'!F50</f>
        <v>0</v>
      </c>
      <c r="F52" s="30"/>
      <c r="G52" s="31"/>
      <c r="H52" s="31"/>
      <c r="I52" s="25">
        <f>F52+G52</f>
        <v>0</v>
      </c>
      <c r="J52" s="30"/>
      <c r="K52" s="31"/>
      <c r="L52" s="31"/>
      <c r="M52" s="25">
        <f>J52+K52</f>
        <v>0</v>
      </c>
      <c r="N52" s="33">
        <f>I52+M52</f>
        <v>0</v>
      </c>
      <c r="O52" s="5">
        <f>F52+J52</f>
        <v>0</v>
      </c>
      <c r="P52" s="2">
        <f>G52+K52</f>
        <v>0</v>
      </c>
      <c r="Q52" s="25">
        <f>H52+L52</f>
        <v>0</v>
      </c>
    </row>
    <row r="53" spans="1:17" ht="12.75">
      <c r="A53" s="59" t="s">
        <v>66</v>
      </c>
      <c r="B53" s="2">
        <f>'Startovní listina'!D51</f>
        <v>0</v>
      </c>
      <c r="C53" s="2">
        <f>'Startovní listina'!E51</f>
        <v>0</v>
      </c>
      <c r="D53" s="29"/>
      <c r="E53" s="65">
        <f>'Startovní listina'!F51</f>
        <v>0</v>
      </c>
      <c r="F53" s="30"/>
      <c r="G53" s="31"/>
      <c r="H53" s="31"/>
      <c r="I53" s="25">
        <f>F53+G53</f>
        <v>0</v>
      </c>
      <c r="J53" s="30"/>
      <c r="K53" s="31"/>
      <c r="L53" s="31"/>
      <c r="M53" s="25">
        <f>J53+K53</f>
        <v>0</v>
      </c>
      <c r="N53" s="33">
        <f>I53+M53</f>
        <v>0</v>
      </c>
      <c r="O53" s="5">
        <f>F53+J53</f>
        <v>0</v>
      </c>
      <c r="P53" s="2">
        <f>G53+K53</f>
        <v>0</v>
      </c>
      <c r="Q53" s="25">
        <f>H53+L53</f>
        <v>0</v>
      </c>
    </row>
    <row r="54" spans="1:17" ht="12.75">
      <c r="A54" s="59" t="s">
        <v>67</v>
      </c>
      <c r="B54" s="2">
        <f>'Startovní listina'!D52</f>
        <v>0</v>
      </c>
      <c r="C54" s="2">
        <f>'Startovní listina'!E52</f>
        <v>0</v>
      </c>
      <c r="D54" s="29"/>
      <c r="E54" s="65">
        <f>'Startovní listina'!F52</f>
        <v>0</v>
      </c>
      <c r="F54" s="30"/>
      <c r="G54" s="31"/>
      <c r="H54" s="31"/>
      <c r="I54" s="25">
        <f>F54+G54</f>
        <v>0</v>
      </c>
      <c r="J54" s="30"/>
      <c r="K54" s="31"/>
      <c r="L54" s="31"/>
      <c r="M54" s="25">
        <f>J54+K54</f>
        <v>0</v>
      </c>
      <c r="N54" s="33">
        <f>I54+M54</f>
        <v>0</v>
      </c>
      <c r="O54" s="5">
        <f>F54+J54</f>
        <v>0</v>
      </c>
      <c r="P54" s="2">
        <f>G54+K54</f>
        <v>0</v>
      </c>
      <c r="Q54" s="25">
        <f>H54+L54</f>
        <v>0</v>
      </c>
    </row>
    <row r="55" spans="1:17" ht="12.75">
      <c r="A55" s="59" t="s">
        <v>73</v>
      </c>
      <c r="B55" s="2">
        <f>'Startovní listina'!D53</f>
        <v>0</v>
      </c>
      <c r="C55" s="2">
        <f>'Startovní listina'!E53</f>
        <v>0</v>
      </c>
      <c r="D55" s="29"/>
      <c r="E55" s="65">
        <f>'Startovní listina'!F53</f>
        <v>0</v>
      </c>
      <c r="F55" s="30"/>
      <c r="G55" s="31"/>
      <c r="H55" s="31"/>
      <c r="I55" s="25">
        <f>F55+G55</f>
        <v>0</v>
      </c>
      <c r="J55" s="30"/>
      <c r="K55" s="31"/>
      <c r="L55" s="31"/>
      <c r="M55" s="25">
        <f>J55+K55</f>
        <v>0</v>
      </c>
      <c r="N55" s="33">
        <f>I55+M55</f>
        <v>0</v>
      </c>
      <c r="O55" s="5">
        <f>F55+J55</f>
        <v>0</v>
      </c>
      <c r="P55" s="2">
        <f>G55+K55</f>
        <v>0</v>
      </c>
      <c r="Q55" s="25">
        <f>H55+L55</f>
        <v>0</v>
      </c>
    </row>
    <row r="56" spans="1:17" ht="12.75">
      <c r="A56" s="59" t="s">
        <v>74</v>
      </c>
      <c r="B56" s="2">
        <f>'Startovní listina'!D54</f>
        <v>0</v>
      </c>
      <c r="C56" s="2">
        <f>'Startovní listina'!E54</f>
        <v>0</v>
      </c>
      <c r="D56" s="29"/>
      <c r="E56" s="65">
        <f>'Startovní listina'!F54</f>
        <v>0</v>
      </c>
      <c r="F56" s="30"/>
      <c r="G56" s="31"/>
      <c r="H56" s="31"/>
      <c r="I56" s="25">
        <f>F56+G56</f>
        <v>0</v>
      </c>
      <c r="J56" s="30"/>
      <c r="K56" s="31"/>
      <c r="L56" s="31"/>
      <c r="M56" s="25">
        <f>J56+K56</f>
        <v>0</v>
      </c>
      <c r="N56" s="33">
        <f>I56+M56</f>
        <v>0</v>
      </c>
      <c r="O56" s="5">
        <f>F56+J56</f>
        <v>0</v>
      </c>
      <c r="P56" s="2">
        <f>G56+K56</f>
        <v>0</v>
      </c>
      <c r="Q56" s="25">
        <f>H56+L56</f>
        <v>0</v>
      </c>
    </row>
    <row r="57" spans="1:17" ht="12.75">
      <c r="A57" s="59" t="s">
        <v>75</v>
      </c>
      <c r="B57" s="2">
        <f>'Startovní listina'!D55</f>
        <v>0</v>
      </c>
      <c r="C57" s="2">
        <f>'Startovní listina'!E55</f>
        <v>0</v>
      </c>
      <c r="D57" s="29"/>
      <c r="E57" s="65">
        <f>'Startovní listina'!F55</f>
        <v>0</v>
      </c>
      <c r="F57" s="30"/>
      <c r="G57" s="31"/>
      <c r="H57" s="31"/>
      <c r="I57" s="25">
        <f>F57+G57</f>
        <v>0</v>
      </c>
      <c r="J57" s="30"/>
      <c r="K57" s="31"/>
      <c r="L57" s="31"/>
      <c r="M57" s="25">
        <f>J57+K57</f>
        <v>0</v>
      </c>
      <c r="N57" s="33">
        <f>I57+M57</f>
        <v>0</v>
      </c>
      <c r="O57" s="5">
        <f>F57+J57</f>
        <v>0</v>
      </c>
      <c r="P57" s="2">
        <f>G57+K57</f>
        <v>0</v>
      </c>
      <c r="Q57" s="25">
        <f>H57+L57</f>
        <v>0</v>
      </c>
    </row>
    <row r="58" spans="1:17" ht="12.75">
      <c r="A58" s="59" t="s">
        <v>76</v>
      </c>
      <c r="B58" s="2">
        <f>'Startovní listina'!D56</f>
        <v>0</v>
      </c>
      <c r="C58" s="2">
        <f>'Startovní listina'!E56</f>
        <v>0</v>
      </c>
      <c r="D58" s="29"/>
      <c r="E58" s="65">
        <f>'Startovní listina'!F56</f>
        <v>0</v>
      </c>
      <c r="F58" s="30"/>
      <c r="G58" s="31"/>
      <c r="H58" s="31"/>
      <c r="I58" s="25">
        <f>F58+G58</f>
        <v>0</v>
      </c>
      <c r="J58" s="30"/>
      <c r="K58" s="31"/>
      <c r="L58" s="31"/>
      <c r="M58" s="25">
        <f>J58+K58</f>
        <v>0</v>
      </c>
      <c r="N58" s="33">
        <f>I58+M58</f>
        <v>0</v>
      </c>
      <c r="O58" s="5">
        <f>F58+J58</f>
        <v>0</v>
      </c>
      <c r="P58" s="2">
        <f>G58+K58</f>
        <v>0</v>
      </c>
      <c r="Q58" s="25">
        <f>H58+L58</f>
        <v>0</v>
      </c>
    </row>
    <row r="59" spans="1:17" ht="12.75">
      <c r="A59" s="59" t="s">
        <v>79</v>
      </c>
      <c r="B59" s="2">
        <f>'Startovní listina'!D57</f>
        <v>0</v>
      </c>
      <c r="C59" s="2">
        <f>'Startovní listina'!E57</f>
        <v>0</v>
      </c>
      <c r="D59" s="29"/>
      <c r="E59" s="65">
        <f>'Startovní listina'!F57</f>
        <v>0</v>
      </c>
      <c r="F59" s="30"/>
      <c r="G59" s="31"/>
      <c r="H59" s="31"/>
      <c r="I59" s="25">
        <f>F59+G59</f>
        <v>0</v>
      </c>
      <c r="J59" s="30"/>
      <c r="K59" s="31"/>
      <c r="L59" s="31"/>
      <c r="M59" s="25">
        <f>J59+K59</f>
        <v>0</v>
      </c>
      <c r="N59" s="33">
        <f>I59+M59</f>
        <v>0</v>
      </c>
      <c r="O59" s="5">
        <f>F59+J59</f>
        <v>0</v>
      </c>
      <c r="P59" s="2">
        <f>G59+K59</f>
        <v>0</v>
      </c>
      <c r="Q59" s="25">
        <f>H59+L59</f>
        <v>0</v>
      </c>
    </row>
    <row r="60" spans="1:17" ht="12.75">
      <c r="A60" s="59" t="s">
        <v>80</v>
      </c>
      <c r="B60" s="2">
        <f>'Startovní listina'!D58</f>
        <v>0</v>
      </c>
      <c r="C60" s="2">
        <f>'Startovní listina'!E58</f>
        <v>0</v>
      </c>
      <c r="D60" s="29"/>
      <c r="E60" s="65">
        <f>'Startovní listina'!F58</f>
        <v>0</v>
      </c>
      <c r="F60" s="30"/>
      <c r="G60" s="31"/>
      <c r="H60" s="31"/>
      <c r="I60" s="25">
        <f>F60+G60</f>
        <v>0</v>
      </c>
      <c r="J60" s="30"/>
      <c r="K60" s="31"/>
      <c r="L60" s="31"/>
      <c r="M60" s="25">
        <f>J60+K60</f>
        <v>0</v>
      </c>
      <c r="N60" s="33">
        <f>I60+M60</f>
        <v>0</v>
      </c>
      <c r="O60" s="5">
        <f>F60+J60</f>
        <v>0</v>
      </c>
      <c r="P60" s="2">
        <f>G60+K60</f>
        <v>0</v>
      </c>
      <c r="Q60" s="25">
        <f>H60+L60</f>
        <v>0</v>
      </c>
    </row>
    <row r="61" spans="1:17" ht="12.75">
      <c r="A61" s="59" t="s">
        <v>81</v>
      </c>
      <c r="B61" s="2">
        <f>'Startovní listina'!D59</f>
        <v>0</v>
      </c>
      <c r="C61" s="2">
        <f>'Startovní listina'!E59</f>
        <v>0</v>
      </c>
      <c r="D61" s="29"/>
      <c r="E61" s="65">
        <f>'Startovní listina'!F59</f>
        <v>0</v>
      </c>
      <c r="F61" s="30"/>
      <c r="G61" s="31"/>
      <c r="H61" s="31"/>
      <c r="I61" s="25">
        <f>F61+G61</f>
        <v>0</v>
      </c>
      <c r="J61" s="30"/>
      <c r="K61" s="31"/>
      <c r="L61" s="31"/>
      <c r="M61" s="25">
        <f>J61+K61</f>
        <v>0</v>
      </c>
      <c r="N61" s="33">
        <f>I61+M61</f>
        <v>0</v>
      </c>
      <c r="O61" s="5">
        <f>F61+J61</f>
        <v>0</v>
      </c>
      <c r="P61" s="2">
        <f>G61+K61</f>
        <v>0</v>
      </c>
      <c r="Q61" s="25">
        <f>H61+L61</f>
        <v>0</v>
      </c>
    </row>
    <row r="62" spans="1:17" ht="12.75">
      <c r="A62" s="59" t="s">
        <v>82</v>
      </c>
      <c r="B62" s="2">
        <f>'Startovní listina'!D60</f>
        <v>0</v>
      </c>
      <c r="C62" s="2">
        <f>'Startovní listina'!E60</f>
        <v>0</v>
      </c>
      <c r="D62" s="29"/>
      <c r="E62" s="65">
        <f>'Startovní listina'!F60</f>
        <v>0</v>
      </c>
      <c r="F62" s="30"/>
      <c r="G62" s="31"/>
      <c r="H62" s="31"/>
      <c r="I62" s="25">
        <f>F62+G62</f>
        <v>0</v>
      </c>
      <c r="J62" s="30"/>
      <c r="K62" s="31"/>
      <c r="L62" s="31"/>
      <c r="M62" s="25">
        <f>J62+K62</f>
        <v>0</v>
      </c>
      <c r="N62" s="33">
        <f>I62+M62</f>
        <v>0</v>
      </c>
      <c r="O62" s="5">
        <f>F62+J62</f>
        <v>0</v>
      </c>
      <c r="P62" s="2">
        <f>G62+K62</f>
        <v>0</v>
      </c>
      <c r="Q62" s="25">
        <f>H62+L62</f>
        <v>0</v>
      </c>
    </row>
    <row r="63" spans="1:17" ht="12.75">
      <c r="A63" s="59" t="s">
        <v>83</v>
      </c>
      <c r="B63" s="2" t="str">
        <f>'Startovní listina'!D61</f>
        <v> </v>
      </c>
      <c r="C63" s="2" t="str">
        <f>'Startovní listina'!E61</f>
        <v> </v>
      </c>
      <c r="D63" s="29"/>
      <c r="E63" s="65">
        <f>'Startovní listina'!F61</f>
        <v>0</v>
      </c>
      <c r="F63" s="30"/>
      <c r="G63" s="31"/>
      <c r="H63" s="31"/>
      <c r="I63" s="25">
        <f>F63+G63</f>
        <v>0</v>
      </c>
      <c r="J63" s="30"/>
      <c r="K63" s="31"/>
      <c r="L63" s="31"/>
      <c r="M63" s="25">
        <f>J63+K63</f>
        <v>0</v>
      </c>
      <c r="N63" s="33">
        <f>I63+M63</f>
        <v>0</v>
      </c>
      <c r="O63" s="5">
        <f>F63+J63</f>
        <v>0</v>
      </c>
      <c r="P63" s="2">
        <f>G63+K63</f>
        <v>0</v>
      </c>
      <c r="Q63" s="25">
        <f>H63+L63</f>
        <v>0</v>
      </c>
    </row>
    <row r="64" spans="1:17" ht="12.75">
      <c r="A64" s="59" t="s">
        <v>94</v>
      </c>
      <c r="B64" s="2">
        <f>'Startovní listina'!D62</f>
        <v>0</v>
      </c>
      <c r="C64" s="2">
        <f>'Startovní listina'!E62</f>
        <v>0</v>
      </c>
      <c r="D64" s="29"/>
      <c r="E64" s="65">
        <f>'Startovní listina'!F62</f>
        <v>0</v>
      </c>
      <c r="F64" s="30"/>
      <c r="G64" s="31"/>
      <c r="H64" s="31"/>
      <c r="I64" s="25">
        <f>F64+G64</f>
        <v>0</v>
      </c>
      <c r="J64" s="30"/>
      <c r="K64" s="31"/>
      <c r="L64" s="31"/>
      <c r="M64" s="25">
        <f>J64+K64</f>
        <v>0</v>
      </c>
      <c r="N64" s="33">
        <f>I64+M64</f>
        <v>0</v>
      </c>
      <c r="O64" s="5">
        <f>F64+J64</f>
        <v>0</v>
      </c>
      <c r="P64" s="2">
        <f>G64+K64</f>
        <v>0</v>
      </c>
      <c r="Q64" s="25">
        <f>H64+L64</f>
        <v>0</v>
      </c>
    </row>
  </sheetData>
  <sheetProtection/>
  <mergeCells count="11">
    <mergeCell ref="N5:N6"/>
    <mergeCell ref="O5:O6"/>
    <mergeCell ref="P5:P6"/>
    <mergeCell ref="Q5:Q6"/>
    <mergeCell ref="A1:Q3"/>
    <mergeCell ref="A5:A6"/>
    <mergeCell ref="B5:B6"/>
    <mergeCell ref="C5:C6"/>
    <mergeCell ref="D5:D6"/>
    <mergeCell ref="F5:I5"/>
    <mergeCell ref="J5:M5"/>
  </mergeCells>
  <conditionalFormatting sqref="I7:I64 M7:M64">
    <cfRule type="cellIs" priority="3" dxfId="1" operator="greaterThan" stopIfTrue="1">
      <formula>149</formula>
    </cfRule>
  </conditionalFormatting>
  <conditionalFormatting sqref="N7:N64">
    <cfRule type="cellIs" priority="1" dxfId="1" operator="greaterThan" stopIfTrue="1">
      <formula>599</formula>
    </cfRule>
    <cfRule type="cellIs" priority="2" dxfId="0" operator="between" stopIfTrue="1">
      <formula>550</formula>
      <formula>599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6"/>
  <sheetViews>
    <sheetView showGridLines="0" zoomScalePageLayoutView="0" workbookViewId="0" topLeftCell="A1">
      <selection activeCell="B7" sqref="B7:Q60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2.421875" style="0" customWidth="1"/>
    <col min="4" max="4" width="10.8515625" style="0" customWidth="1"/>
    <col min="5" max="5" width="4.28125" style="0" customWidth="1"/>
    <col min="6" max="17" width="7.7109375" style="0" customWidth="1"/>
  </cols>
  <sheetData>
    <row r="1" spans="1:17" ht="12.75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4:17" ht="8.25" customHeight="1" thickBot="1">
      <c r="D4" s="1"/>
      <c r="E4" s="1"/>
      <c r="N4" s="107"/>
      <c r="O4" s="108"/>
      <c r="P4" s="108"/>
      <c r="Q4" s="108"/>
    </row>
    <row r="5" spans="1:17" ht="12.75">
      <c r="A5" s="101" t="s">
        <v>0</v>
      </c>
      <c r="B5" s="103" t="s">
        <v>1</v>
      </c>
      <c r="C5" s="105" t="s">
        <v>2</v>
      </c>
      <c r="D5" s="89" t="s">
        <v>49</v>
      </c>
      <c r="E5" s="63"/>
      <c r="F5" s="98" t="s">
        <v>3</v>
      </c>
      <c r="G5" s="99"/>
      <c r="H5" s="99"/>
      <c r="I5" s="100"/>
      <c r="J5" s="98" t="s">
        <v>5</v>
      </c>
      <c r="K5" s="99"/>
      <c r="L5" s="99"/>
      <c r="M5" s="100"/>
      <c r="N5" s="113" t="s">
        <v>50</v>
      </c>
      <c r="O5" s="115" t="s">
        <v>4</v>
      </c>
      <c r="P5" s="94" t="s">
        <v>6</v>
      </c>
      <c r="Q5" s="96" t="s">
        <v>8</v>
      </c>
    </row>
    <row r="6" spans="1:17" ht="12.75">
      <c r="A6" s="109"/>
      <c r="B6" s="110"/>
      <c r="C6" s="111"/>
      <c r="D6" s="112"/>
      <c r="E6" s="64"/>
      <c r="F6" s="22" t="s">
        <v>54</v>
      </c>
      <c r="G6" s="23" t="s">
        <v>6</v>
      </c>
      <c r="H6" s="23" t="s">
        <v>8</v>
      </c>
      <c r="I6" s="24" t="s">
        <v>9</v>
      </c>
      <c r="J6" s="22" t="s">
        <v>54</v>
      </c>
      <c r="K6" s="23" t="s">
        <v>6</v>
      </c>
      <c r="L6" s="23" t="s">
        <v>8</v>
      </c>
      <c r="M6" s="24" t="s">
        <v>9</v>
      </c>
      <c r="N6" s="114"/>
      <c r="O6" s="116"/>
      <c r="P6" s="117"/>
      <c r="Q6" s="118"/>
    </row>
    <row r="7" spans="1:17" ht="12.75">
      <c r="A7" s="3" t="s">
        <v>10</v>
      </c>
      <c r="B7" s="2" t="str">
        <f>'Startovní listina'!D5</f>
        <v>Hubačková Ludmila</v>
      </c>
      <c r="C7" s="2" t="str">
        <f>'Startovní listina'!E5</f>
        <v>SK Baník Ratíškovice</v>
      </c>
      <c r="D7" s="87"/>
      <c r="E7" s="65">
        <f>'Startovní listina'!F5</f>
        <v>4</v>
      </c>
      <c r="F7" s="30">
        <v>42</v>
      </c>
      <c r="G7" s="31">
        <v>18</v>
      </c>
      <c r="H7" s="31">
        <v>12</v>
      </c>
      <c r="I7" s="25">
        <f>F7+G7</f>
        <v>60</v>
      </c>
      <c r="J7" s="30">
        <v>38</v>
      </c>
      <c r="K7" s="31">
        <v>30</v>
      </c>
      <c r="L7" s="31">
        <v>7</v>
      </c>
      <c r="M7" s="25">
        <f>J7+K7</f>
        <v>68</v>
      </c>
      <c r="N7" s="33">
        <f>I7+M7</f>
        <v>128</v>
      </c>
      <c r="O7" s="5">
        <f>F7+J7</f>
        <v>80</v>
      </c>
      <c r="P7" s="2">
        <f>G7+K7</f>
        <v>48</v>
      </c>
      <c r="Q7" s="25">
        <f>H7+L7</f>
        <v>19</v>
      </c>
    </row>
    <row r="8" spans="1:17" ht="12.75">
      <c r="A8" s="3" t="s">
        <v>11</v>
      </c>
      <c r="B8" s="2" t="str">
        <f>'Startovní listina'!D6</f>
        <v>Hausnerová Elen</v>
      </c>
      <c r="C8" s="2" t="str">
        <f>'Startovní listina'!E6</f>
        <v>SK Baník Ratíškovice</v>
      </c>
      <c r="D8" s="87"/>
      <c r="E8" s="65">
        <f>'Startovní listina'!F6</f>
        <v>4</v>
      </c>
      <c r="F8" s="30">
        <v>65</v>
      </c>
      <c r="G8" s="31">
        <v>40</v>
      </c>
      <c r="H8" s="31">
        <v>4</v>
      </c>
      <c r="I8" s="25">
        <f aca="true" t="shared" si="0" ref="I8:I22">F8+G8</f>
        <v>105</v>
      </c>
      <c r="J8" s="30">
        <v>60</v>
      </c>
      <c r="K8" s="31">
        <v>41</v>
      </c>
      <c r="L8" s="31">
        <v>7</v>
      </c>
      <c r="M8" s="25">
        <f aca="true" t="shared" si="1" ref="M8:M22">J8+K8</f>
        <v>101</v>
      </c>
      <c r="N8" s="33">
        <f aca="true" t="shared" si="2" ref="N8:N30">I8+M8</f>
        <v>206</v>
      </c>
      <c r="O8" s="5">
        <f aca="true" t="shared" si="3" ref="O8:O30">F8+J8</f>
        <v>125</v>
      </c>
      <c r="P8" s="2">
        <f aca="true" t="shared" si="4" ref="P8:P30">G8+K8</f>
        <v>81</v>
      </c>
      <c r="Q8" s="25">
        <f aca="true" t="shared" si="5" ref="Q8:Q30">H8+L8</f>
        <v>11</v>
      </c>
    </row>
    <row r="9" spans="1:17" ht="12.75">
      <c r="A9" s="3" t="s">
        <v>12</v>
      </c>
      <c r="B9" s="2" t="str">
        <f>'Startovní listina'!D7</f>
        <v>Nosálová Viktorie</v>
      </c>
      <c r="C9" s="2" t="str">
        <f>'Startovní listina'!E7</f>
        <v>SK Baník Ratíškovice</v>
      </c>
      <c r="D9" s="29"/>
      <c r="E9" s="65">
        <f>'Startovní listina'!F7</f>
        <v>4</v>
      </c>
      <c r="F9" s="30">
        <v>89</v>
      </c>
      <c r="G9" s="31">
        <v>39</v>
      </c>
      <c r="H9" s="31">
        <v>3</v>
      </c>
      <c r="I9" s="25">
        <f t="shared" si="0"/>
        <v>128</v>
      </c>
      <c r="J9" s="30">
        <v>76</v>
      </c>
      <c r="K9" s="31">
        <v>43</v>
      </c>
      <c r="L9" s="31">
        <v>4</v>
      </c>
      <c r="M9" s="25">
        <f t="shared" si="1"/>
        <v>119</v>
      </c>
      <c r="N9" s="33">
        <f t="shared" si="2"/>
        <v>247</v>
      </c>
      <c r="O9" s="5">
        <f t="shared" si="3"/>
        <v>165</v>
      </c>
      <c r="P9" s="2">
        <f t="shared" si="4"/>
        <v>82</v>
      </c>
      <c r="Q9" s="25">
        <f t="shared" si="5"/>
        <v>7</v>
      </c>
    </row>
    <row r="10" spans="1:17" ht="12.75">
      <c r="A10" s="3" t="s">
        <v>13</v>
      </c>
      <c r="B10" s="2" t="str">
        <f>'Startovní listina'!D8</f>
        <v>Jaštíková Laura</v>
      </c>
      <c r="C10" s="2" t="str">
        <f>'Startovní listina'!E8</f>
        <v>SK Baník Ratíškovice</v>
      </c>
      <c r="D10" s="29"/>
      <c r="E10" s="65">
        <f>'Startovní listina'!F8</f>
        <v>4</v>
      </c>
      <c r="F10" s="30">
        <v>56</v>
      </c>
      <c r="G10" s="31">
        <v>30</v>
      </c>
      <c r="H10" s="31">
        <v>9</v>
      </c>
      <c r="I10" s="25">
        <f t="shared" si="0"/>
        <v>86</v>
      </c>
      <c r="J10" s="30">
        <v>72</v>
      </c>
      <c r="K10" s="31">
        <v>26</v>
      </c>
      <c r="L10" s="31">
        <v>6</v>
      </c>
      <c r="M10" s="25">
        <f t="shared" si="1"/>
        <v>98</v>
      </c>
      <c r="N10" s="33">
        <f t="shared" si="2"/>
        <v>184</v>
      </c>
      <c r="O10" s="5">
        <f t="shared" si="3"/>
        <v>128</v>
      </c>
      <c r="P10" s="2">
        <f t="shared" si="4"/>
        <v>56</v>
      </c>
      <c r="Q10" s="25">
        <f t="shared" si="5"/>
        <v>15</v>
      </c>
    </row>
    <row r="11" spans="1:17" ht="12.75">
      <c r="A11" s="3" t="s">
        <v>14</v>
      </c>
      <c r="B11" s="2" t="str">
        <f>'Startovní listina'!D9</f>
        <v>Ševelová Kristýna</v>
      </c>
      <c r="C11" s="2" t="str">
        <f>'Startovní listina'!E9</f>
        <v>SK Baník Ratíškovice</v>
      </c>
      <c r="D11" s="29"/>
      <c r="E11" s="65">
        <f>'Startovní listina'!F9</f>
        <v>3</v>
      </c>
      <c r="F11" s="30">
        <v>86</v>
      </c>
      <c r="G11" s="31">
        <v>39</v>
      </c>
      <c r="H11" s="31">
        <v>2</v>
      </c>
      <c r="I11" s="25">
        <f t="shared" si="0"/>
        <v>125</v>
      </c>
      <c r="J11" s="30">
        <v>75</v>
      </c>
      <c r="K11" s="31">
        <v>26</v>
      </c>
      <c r="L11" s="31">
        <v>7</v>
      </c>
      <c r="M11" s="25">
        <f t="shared" si="1"/>
        <v>101</v>
      </c>
      <c r="N11" s="33">
        <f t="shared" si="2"/>
        <v>226</v>
      </c>
      <c r="O11" s="5">
        <f t="shared" si="3"/>
        <v>161</v>
      </c>
      <c r="P11" s="2">
        <f t="shared" si="4"/>
        <v>65</v>
      </c>
      <c r="Q11" s="25">
        <f t="shared" si="5"/>
        <v>9</v>
      </c>
    </row>
    <row r="12" spans="1:17" ht="12.75">
      <c r="A12" s="3" t="s">
        <v>15</v>
      </c>
      <c r="B12" s="2" t="str">
        <f>'Startovní listina'!D10</f>
        <v>Příkaská Adéla</v>
      </c>
      <c r="C12" s="2" t="str">
        <f>'Startovní listina'!E10</f>
        <v>SK Baník Ratíškovice</v>
      </c>
      <c r="D12" s="87"/>
      <c r="E12" s="65">
        <f>'Startovní listina'!F10</f>
        <v>4</v>
      </c>
      <c r="F12" s="30">
        <v>71</v>
      </c>
      <c r="G12" s="31">
        <v>38</v>
      </c>
      <c r="H12" s="31">
        <v>2</v>
      </c>
      <c r="I12" s="25">
        <f t="shared" si="0"/>
        <v>109</v>
      </c>
      <c r="J12" s="30">
        <v>71</v>
      </c>
      <c r="K12" s="31">
        <v>43</v>
      </c>
      <c r="L12" s="31">
        <v>2</v>
      </c>
      <c r="M12" s="25">
        <f t="shared" si="1"/>
        <v>114</v>
      </c>
      <c r="N12" s="33">
        <f t="shared" si="2"/>
        <v>223</v>
      </c>
      <c r="O12" s="5">
        <f t="shared" si="3"/>
        <v>142</v>
      </c>
      <c r="P12" s="2">
        <f t="shared" si="4"/>
        <v>81</v>
      </c>
      <c r="Q12" s="25">
        <f t="shared" si="5"/>
        <v>4</v>
      </c>
    </row>
    <row r="13" spans="1:17" ht="12.75">
      <c r="A13" s="3" t="s">
        <v>16</v>
      </c>
      <c r="B13" s="2" t="str">
        <f>'Startovní listina'!D11</f>
        <v>Koplíková Martina</v>
      </c>
      <c r="C13" s="2" t="str">
        <f>'Startovní listina'!E11</f>
        <v>SK Baník Ratíškovice</v>
      </c>
      <c r="D13" s="87"/>
      <c r="E13" s="65">
        <f>'Startovní listina'!F11</f>
        <v>3</v>
      </c>
      <c r="F13" s="30">
        <v>95</v>
      </c>
      <c r="G13" s="31">
        <v>43</v>
      </c>
      <c r="H13" s="31">
        <v>5</v>
      </c>
      <c r="I13" s="25">
        <f t="shared" si="0"/>
        <v>138</v>
      </c>
      <c r="J13" s="30">
        <v>94</v>
      </c>
      <c r="K13" s="31">
        <v>51</v>
      </c>
      <c r="L13" s="31">
        <v>0</v>
      </c>
      <c r="M13" s="25">
        <f t="shared" si="1"/>
        <v>145</v>
      </c>
      <c r="N13" s="33">
        <f t="shared" si="2"/>
        <v>283</v>
      </c>
      <c r="O13" s="5">
        <f t="shared" si="3"/>
        <v>189</v>
      </c>
      <c r="P13" s="2">
        <f t="shared" si="4"/>
        <v>94</v>
      </c>
      <c r="Q13" s="25">
        <f t="shared" si="5"/>
        <v>5</v>
      </c>
    </row>
    <row r="14" spans="1:17" ht="12.75">
      <c r="A14" s="3" t="s">
        <v>17</v>
      </c>
      <c r="B14" s="2" t="str">
        <f>'Startovní listina'!D12</f>
        <v>Mašová Karolína</v>
      </c>
      <c r="C14" s="2" t="str">
        <f>'Startovní listina'!E12</f>
        <v>TJ Jiskra Kyjov</v>
      </c>
      <c r="D14" s="87"/>
      <c r="E14" s="65">
        <f>'Startovní listina'!F12</f>
        <v>3</v>
      </c>
      <c r="F14" s="30">
        <v>81</v>
      </c>
      <c r="G14" s="31">
        <v>26</v>
      </c>
      <c r="H14" s="31">
        <v>4</v>
      </c>
      <c r="I14" s="25">
        <f t="shared" si="0"/>
        <v>107</v>
      </c>
      <c r="J14" s="30">
        <v>73</v>
      </c>
      <c r="K14" s="31">
        <v>16</v>
      </c>
      <c r="L14" s="31">
        <v>8</v>
      </c>
      <c r="M14" s="25">
        <f t="shared" si="1"/>
        <v>89</v>
      </c>
      <c r="N14" s="33">
        <f t="shared" si="2"/>
        <v>196</v>
      </c>
      <c r="O14" s="5">
        <f t="shared" si="3"/>
        <v>154</v>
      </c>
      <c r="P14" s="2">
        <f t="shared" si="4"/>
        <v>42</v>
      </c>
      <c r="Q14" s="25">
        <f t="shared" si="5"/>
        <v>12</v>
      </c>
    </row>
    <row r="15" spans="1:17" ht="12.75">
      <c r="A15" s="3" t="s">
        <v>18</v>
      </c>
      <c r="B15" s="2" t="str">
        <f>'Startovní listina'!D13</f>
        <v>Žampachová Žaneta</v>
      </c>
      <c r="C15" s="2" t="str">
        <f>'Startovní listina'!E13</f>
        <v>KK Vyškov</v>
      </c>
      <c r="D15" s="87"/>
      <c r="E15" s="65">
        <f>'Startovní listina'!F13</f>
        <v>4</v>
      </c>
      <c r="F15" s="30">
        <v>88</v>
      </c>
      <c r="G15" s="31">
        <v>37</v>
      </c>
      <c r="H15" s="31">
        <v>4</v>
      </c>
      <c r="I15" s="25">
        <f t="shared" si="0"/>
        <v>125</v>
      </c>
      <c r="J15" s="30">
        <v>70</v>
      </c>
      <c r="K15" s="31">
        <v>43</v>
      </c>
      <c r="L15" s="31">
        <v>3</v>
      </c>
      <c r="M15" s="25">
        <f t="shared" si="1"/>
        <v>113</v>
      </c>
      <c r="N15" s="33">
        <f t="shared" si="2"/>
        <v>238</v>
      </c>
      <c r="O15" s="5">
        <f t="shared" si="3"/>
        <v>158</v>
      </c>
      <c r="P15" s="2">
        <f t="shared" si="4"/>
        <v>80</v>
      </c>
      <c r="Q15" s="25">
        <f t="shared" si="5"/>
        <v>7</v>
      </c>
    </row>
    <row r="16" spans="1:17" ht="12.75">
      <c r="A16" s="3" t="s">
        <v>19</v>
      </c>
      <c r="B16" s="2" t="str">
        <f>'Startovní listina'!D14</f>
        <v>Crhonková Barbora</v>
      </c>
      <c r="C16" s="2" t="str">
        <f>'Startovní listina'!E14</f>
        <v>KK Vyškov</v>
      </c>
      <c r="D16" s="29"/>
      <c r="E16" s="65">
        <f>'Startovní listina'!F14</f>
        <v>4</v>
      </c>
      <c r="F16" s="30">
        <v>78</v>
      </c>
      <c r="G16" s="31">
        <v>40</v>
      </c>
      <c r="H16" s="31">
        <v>3</v>
      </c>
      <c r="I16" s="25">
        <f t="shared" si="0"/>
        <v>118</v>
      </c>
      <c r="J16" s="30">
        <v>63</v>
      </c>
      <c r="K16" s="31">
        <v>35</v>
      </c>
      <c r="L16" s="31">
        <v>8</v>
      </c>
      <c r="M16" s="25">
        <f t="shared" si="1"/>
        <v>98</v>
      </c>
      <c r="N16" s="33">
        <f t="shared" si="2"/>
        <v>216</v>
      </c>
      <c r="O16" s="5">
        <f t="shared" si="3"/>
        <v>141</v>
      </c>
      <c r="P16" s="2">
        <f t="shared" si="4"/>
        <v>75</v>
      </c>
      <c r="Q16" s="25">
        <f t="shared" si="5"/>
        <v>11</v>
      </c>
    </row>
    <row r="17" spans="1:17" ht="12.75">
      <c r="A17" s="3" t="s">
        <v>20</v>
      </c>
      <c r="B17" s="2" t="str">
        <f>'Startovní listina'!D15</f>
        <v>Valent Dominik</v>
      </c>
      <c r="C17" s="2" t="str">
        <f>'Startovní listina'!E15</f>
        <v>KK Vyškov</v>
      </c>
      <c r="D17" s="29"/>
      <c r="E17" s="65">
        <f>'Startovní listina'!F15</f>
        <v>1</v>
      </c>
      <c r="F17" s="30">
        <v>86</v>
      </c>
      <c r="G17" s="31">
        <v>51</v>
      </c>
      <c r="H17" s="31">
        <v>3</v>
      </c>
      <c r="I17" s="25">
        <f t="shared" si="0"/>
        <v>137</v>
      </c>
      <c r="J17" s="30">
        <v>68</v>
      </c>
      <c r="K17" s="31">
        <v>8</v>
      </c>
      <c r="L17" s="31">
        <v>14</v>
      </c>
      <c r="M17" s="25">
        <f t="shared" si="1"/>
        <v>76</v>
      </c>
      <c r="N17" s="33">
        <f t="shared" si="2"/>
        <v>213</v>
      </c>
      <c r="O17" s="5">
        <f t="shared" si="3"/>
        <v>154</v>
      </c>
      <c r="P17" s="2">
        <f t="shared" si="4"/>
        <v>59</v>
      </c>
      <c r="Q17" s="25">
        <f t="shared" si="5"/>
        <v>17</v>
      </c>
    </row>
    <row r="18" spans="1:17" ht="12.75">
      <c r="A18" s="3" t="s">
        <v>21</v>
      </c>
      <c r="B18" s="2" t="str">
        <f>'Startovní listina'!D16</f>
        <v>Pevný Kryštof</v>
      </c>
      <c r="C18" s="2" t="str">
        <f>'Startovní listina'!E16</f>
        <v>KK Vyškov</v>
      </c>
      <c r="D18" s="29"/>
      <c r="E18" s="65">
        <f>'Startovní listina'!F16</f>
        <v>1</v>
      </c>
      <c r="F18" s="30">
        <v>85</v>
      </c>
      <c r="G18" s="31">
        <v>35</v>
      </c>
      <c r="H18" s="31">
        <v>4</v>
      </c>
      <c r="I18" s="25">
        <f t="shared" si="0"/>
        <v>120</v>
      </c>
      <c r="J18" s="30">
        <v>79</v>
      </c>
      <c r="K18" s="31">
        <v>30</v>
      </c>
      <c r="L18" s="31">
        <v>3</v>
      </c>
      <c r="M18" s="25">
        <f t="shared" si="1"/>
        <v>109</v>
      </c>
      <c r="N18" s="33">
        <f t="shared" si="2"/>
        <v>229</v>
      </c>
      <c r="O18" s="5">
        <f t="shared" si="3"/>
        <v>164</v>
      </c>
      <c r="P18" s="2">
        <f t="shared" si="4"/>
        <v>65</v>
      </c>
      <c r="Q18" s="25">
        <f t="shared" si="5"/>
        <v>7</v>
      </c>
    </row>
    <row r="19" spans="1:17" ht="12.75">
      <c r="A19" s="3" t="s">
        <v>22</v>
      </c>
      <c r="B19" s="2">
        <f>'Startovní listina'!D17</f>
        <v>0</v>
      </c>
      <c r="C19" s="2">
        <f>'Startovní listina'!E17</f>
        <v>0</v>
      </c>
      <c r="D19" s="29"/>
      <c r="E19" s="65">
        <f>'Startovní listina'!F17</f>
        <v>0</v>
      </c>
      <c r="F19" s="30"/>
      <c r="G19" s="31"/>
      <c r="H19" s="31"/>
      <c r="I19" s="25">
        <f t="shared" si="0"/>
        <v>0</v>
      </c>
      <c r="J19" s="30"/>
      <c r="K19" s="31"/>
      <c r="L19" s="31"/>
      <c r="M19" s="25">
        <f t="shared" si="1"/>
        <v>0</v>
      </c>
      <c r="N19" s="33">
        <f t="shared" si="2"/>
        <v>0</v>
      </c>
      <c r="O19" s="5">
        <f t="shared" si="3"/>
        <v>0</v>
      </c>
      <c r="P19" s="2">
        <f t="shared" si="4"/>
        <v>0</v>
      </c>
      <c r="Q19" s="25">
        <f t="shared" si="5"/>
        <v>0</v>
      </c>
    </row>
    <row r="20" spans="1:17" ht="12.75">
      <c r="A20" s="3" t="s">
        <v>23</v>
      </c>
      <c r="B20" s="2" t="str">
        <f>'Startovní listina'!D18</f>
        <v>Zaoral Milan</v>
      </c>
      <c r="C20" s="2" t="str">
        <f>'Startovní listina'!E18</f>
        <v>KK Vyškov</v>
      </c>
      <c r="D20" s="29"/>
      <c r="E20" s="65">
        <f>'Startovní listina'!F18</f>
        <v>2</v>
      </c>
      <c r="F20" s="30">
        <v>79</v>
      </c>
      <c r="G20" s="31">
        <v>46</v>
      </c>
      <c r="H20" s="31">
        <v>3</v>
      </c>
      <c r="I20" s="25">
        <f t="shared" si="0"/>
        <v>125</v>
      </c>
      <c r="J20" s="30">
        <v>78</v>
      </c>
      <c r="K20" s="31">
        <v>48</v>
      </c>
      <c r="L20" s="31">
        <v>3</v>
      </c>
      <c r="M20" s="25">
        <f>J20+K20</f>
        <v>126</v>
      </c>
      <c r="N20" s="33">
        <f t="shared" si="2"/>
        <v>251</v>
      </c>
      <c r="O20" s="5">
        <f t="shared" si="3"/>
        <v>157</v>
      </c>
      <c r="P20" s="2">
        <f t="shared" si="4"/>
        <v>94</v>
      </c>
      <c r="Q20" s="25">
        <f t="shared" si="5"/>
        <v>6</v>
      </c>
    </row>
    <row r="21" spans="1:17" ht="12.75">
      <c r="A21" s="3" t="s">
        <v>24</v>
      </c>
      <c r="B21" s="2" t="str">
        <f>'Startovní listina'!D19</f>
        <v>Sáblík Jakub</v>
      </c>
      <c r="C21" s="2" t="str">
        <f>'Startovní listina'!E19</f>
        <v>KK Vyškov</v>
      </c>
      <c r="D21" s="29"/>
      <c r="E21" s="65">
        <f>'Startovní listina'!F19</f>
        <v>1</v>
      </c>
      <c r="F21" s="30">
        <v>74</v>
      </c>
      <c r="G21" s="31">
        <v>26</v>
      </c>
      <c r="H21" s="31">
        <v>7</v>
      </c>
      <c r="I21" s="25">
        <f t="shared" si="0"/>
        <v>100</v>
      </c>
      <c r="J21" s="30">
        <v>60</v>
      </c>
      <c r="K21" s="31">
        <v>18</v>
      </c>
      <c r="L21" s="31">
        <v>4</v>
      </c>
      <c r="M21" s="25">
        <f t="shared" si="1"/>
        <v>78</v>
      </c>
      <c r="N21" s="33">
        <f t="shared" si="2"/>
        <v>178</v>
      </c>
      <c r="O21" s="5">
        <f t="shared" si="3"/>
        <v>134</v>
      </c>
      <c r="P21" s="2">
        <f t="shared" si="4"/>
        <v>44</v>
      </c>
      <c r="Q21" s="25">
        <f t="shared" si="5"/>
        <v>11</v>
      </c>
    </row>
    <row r="22" spans="1:17" ht="12.75">
      <c r="A22" s="3" t="s">
        <v>25</v>
      </c>
      <c r="B22" s="2" t="str">
        <f>'Startovní listina'!D20</f>
        <v>Vašulínová Anna</v>
      </c>
      <c r="C22" s="2" t="str">
        <f>'Startovní listina'!E20</f>
        <v>KC Zlín</v>
      </c>
      <c r="D22" s="29"/>
      <c r="E22" s="65">
        <f>'Startovní listina'!F20</f>
        <v>3</v>
      </c>
      <c r="F22" s="30">
        <v>86</v>
      </c>
      <c r="G22" s="31">
        <v>22</v>
      </c>
      <c r="H22" s="31">
        <v>6</v>
      </c>
      <c r="I22" s="25">
        <f t="shared" si="0"/>
        <v>108</v>
      </c>
      <c r="J22" s="30">
        <v>76</v>
      </c>
      <c r="K22" s="31">
        <v>23</v>
      </c>
      <c r="L22" s="31">
        <v>5</v>
      </c>
      <c r="M22" s="25">
        <f t="shared" si="1"/>
        <v>99</v>
      </c>
      <c r="N22" s="33">
        <f t="shared" si="2"/>
        <v>207</v>
      </c>
      <c r="O22" s="5">
        <f t="shared" si="3"/>
        <v>162</v>
      </c>
      <c r="P22" s="2">
        <f t="shared" si="4"/>
        <v>45</v>
      </c>
      <c r="Q22" s="25">
        <f t="shared" si="5"/>
        <v>11</v>
      </c>
    </row>
    <row r="23" spans="1:17" ht="12.75">
      <c r="A23" s="3" t="s">
        <v>26</v>
      </c>
      <c r="B23" s="2" t="str">
        <f>'Startovní listina'!D21</f>
        <v>Polepil Alexandr</v>
      </c>
      <c r="C23" s="2" t="str">
        <f>'Startovní listina'!E21</f>
        <v>KC Zlín</v>
      </c>
      <c r="D23" s="29"/>
      <c r="E23" s="65">
        <f>'Startovní listina'!F21</f>
        <v>2</v>
      </c>
      <c r="F23" s="30">
        <v>69</v>
      </c>
      <c r="G23" s="31">
        <v>39</v>
      </c>
      <c r="H23" s="31">
        <v>2</v>
      </c>
      <c r="I23" s="25">
        <f aca="true" t="shared" si="6" ref="I23:I30">F23+G23</f>
        <v>108</v>
      </c>
      <c r="J23" s="30">
        <v>79</v>
      </c>
      <c r="K23" s="31">
        <v>42</v>
      </c>
      <c r="L23" s="31">
        <v>4</v>
      </c>
      <c r="M23" s="25">
        <f aca="true" t="shared" si="7" ref="M23:M30">J23+K23</f>
        <v>121</v>
      </c>
      <c r="N23" s="33">
        <f t="shared" si="2"/>
        <v>229</v>
      </c>
      <c r="O23" s="5">
        <f t="shared" si="3"/>
        <v>148</v>
      </c>
      <c r="P23" s="2">
        <f t="shared" si="4"/>
        <v>81</v>
      </c>
      <c r="Q23" s="25">
        <f t="shared" si="5"/>
        <v>6</v>
      </c>
    </row>
    <row r="24" spans="1:17" ht="12.75">
      <c r="A24" s="3" t="s">
        <v>27</v>
      </c>
      <c r="B24" s="2" t="str">
        <f>'Startovní listina'!D22</f>
        <v>Svoboda František</v>
      </c>
      <c r="C24" s="2" t="str">
        <f>'Startovní listina'!E22</f>
        <v>KC Zlín</v>
      </c>
      <c r="D24" s="29"/>
      <c r="E24" s="65">
        <f>'Startovní listina'!F22</f>
        <v>2</v>
      </c>
      <c r="F24" s="30">
        <v>53</v>
      </c>
      <c r="G24" s="31">
        <v>40</v>
      </c>
      <c r="H24" s="31">
        <v>5</v>
      </c>
      <c r="I24" s="25">
        <f t="shared" si="6"/>
        <v>93</v>
      </c>
      <c r="J24" s="30">
        <v>72</v>
      </c>
      <c r="K24" s="31">
        <v>29</v>
      </c>
      <c r="L24" s="31">
        <v>4</v>
      </c>
      <c r="M24" s="25">
        <f t="shared" si="7"/>
        <v>101</v>
      </c>
      <c r="N24" s="33">
        <f t="shared" si="2"/>
        <v>194</v>
      </c>
      <c r="O24" s="5">
        <f t="shared" si="3"/>
        <v>125</v>
      </c>
      <c r="P24" s="2">
        <f t="shared" si="4"/>
        <v>69</v>
      </c>
      <c r="Q24" s="25">
        <f t="shared" si="5"/>
        <v>9</v>
      </c>
    </row>
    <row r="25" spans="1:17" ht="12.75">
      <c r="A25" s="3" t="s">
        <v>28</v>
      </c>
      <c r="B25" s="2" t="str">
        <f>'Startovní listina'!D23</f>
        <v>Zaoral Marek</v>
      </c>
      <c r="C25" s="2" t="str">
        <f>'Startovní listina'!E23</f>
        <v>KK Vyškov</v>
      </c>
      <c r="D25" s="29"/>
      <c r="E25" s="65">
        <f>'Startovní listina'!F23</f>
        <v>1</v>
      </c>
      <c r="F25" s="30">
        <v>67</v>
      </c>
      <c r="G25" s="31">
        <v>25</v>
      </c>
      <c r="H25" s="31">
        <v>6</v>
      </c>
      <c r="I25" s="25">
        <f t="shared" si="6"/>
        <v>92</v>
      </c>
      <c r="J25" s="30">
        <v>66</v>
      </c>
      <c r="K25" s="31">
        <v>27</v>
      </c>
      <c r="L25" s="31">
        <v>5</v>
      </c>
      <c r="M25" s="25">
        <f t="shared" si="7"/>
        <v>93</v>
      </c>
      <c r="N25" s="33">
        <f t="shared" si="2"/>
        <v>185</v>
      </c>
      <c r="O25" s="5">
        <f t="shared" si="3"/>
        <v>133</v>
      </c>
      <c r="P25" s="2">
        <f t="shared" si="4"/>
        <v>52</v>
      </c>
      <c r="Q25" s="25">
        <f t="shared" si="5"/>
        <v>11</v>
      </c>
    </row>
    <row r="26" spans="1:17" ht="12.75">
      <c r="A26" s="3" t="s">
        <v>29</v>
      </c>
      <c r="B26" s="2" t="str">
        <f>'Startovní listina'!D24</f>
        <v>Vavro Tomáš</v>
      </c>
      <c r="C26" s="2" t="str">
        <f>'Startovní listina'!E24</f>
        <v>KC Zlín</v>
      </c>
      <c r="D26" s="29"/>
      <c r="E26" s="65">
        <f>'Startovní listina'!F24</f>
        <v>1</v>
      </c>
      <c r="F26" s="30">
        <v>90</v>
      </c>
      <c r="G26" s="31">
        <v>26</v>
      </c>
      <c r="H26" s="31">
        <v>3</v>
      </c>
      <c r="I26" s="25">
        <f t="shared" si="6"/>
        <v>116</v>
      </c>
      <c r="J26" s="30">
        <v>89</v>
      </c>
      <c r="K26" s="31">
        <v>45</v>
      </c>
      <c r="L26" s="31">
        <v>1</v>
      </c>
      <c r="M26" s="25">
        <f t="shared" si="7"/>
        <v>134</v>
      </c>
      <c r="N26" s="33">
        <f t="shared" si="2"/>
        <v>250</v>
      </c>
      <c r="O26" s="5">
        <f t="shared" si="3"/>
        <v>179</v>
      </c>
      <c r="P26" s="2">
        <f t="shared" si="4"/>
        <v>71</v>
      </c>
      <c r="Q26" s="25">
        <f t="shared" si="5"/>
        <v>4</v>
      </c>
    </row>
    <row r="27" spans="1:17" ht="12.75">
      <c r="A27" s="3" t="s">
        <v>30</v>
      </c>
      <c r="B27" s="2" t="str">
        <f>'Startovní listina'!D25</f>
        <v>Dedík Filip</v>
      </c>
      <c r="C27" s="2" t="str">
        <f>'Startovní listina'!E25</f>
        <v>KC Zlín</v>
      </c>
      <c r="D27" s="29"/>
      <c r="E27" s="65">
        <f>'Startovní listina'!F25</f>
        <v>2</v>
      </c>
      <c r="F27" s="30">
        <v>69</v>
      </c>
      <c r="G27" s="31">
        <v>38</v>
      </c>
      <c r="H27" s="31">
        <v>7</v>
      </c>
      <c r="I27" s="25">
        <f t="shared" si="6"/>
        <v>107</v>
      </c>
      <c r="J27" s="30">
        <v>63</v>
      </c>
      <c r="K27" s="31">
        <v>55</v>
      </c>
      <c r="L27" s="31">
        <v>3</v>
      </c>
      <c r="M27" s="25">
        <f t="shared" si="7"/>
        <v>118</v>
      </c>
      <c r="N27" s="33">
        <f t="shared" si="2"/>
        <v>225</v>
      </c>
      <c r="O27" s="5">
        <f t="shared" si="3"/>
        <v>132</v>
      </c>
      <c r="P27" s="2">
        <f t="shared" si="4"/>
        <v>93</v>
      </c>
      <c r="Q27" s="25">
        <f t="shared" si="5"/>
        <v>10</v>
      </c>
    </row>
    <row r="28" spans="1:17" ht="12.75">
      <c r="A28" s="3" t="s">
        <v>31</v>
      </c>
      <c r="B28" s="2">
        <f>'Startovní listina'!D26</f>
        <v>0</v>
      </c>
      <c r="C28" s="2">
        <f>'Startovní listina'!E26</f>
        <v>0</v>
      </c>
      <c r="D28" s="29"/>
      <c r="E28" s="65">
        <f>'Startovní listina'!F26</f>
        <v>0</v>
      </c>
      <c r="F28" s="30"/>
      <c r="G28" s="31"/>
      <c r="H28" s="31"/>
      <c r="I28" s="25">
        <f t="shared" si="6"/>
        <v>0</v>
      </c>
      <c r="J28" s="30"/>
      <c r="K28" s="31"/>
      <c r="L28" s="31"/>
      <c r="M28" s="25">
        <f t="shared" si="7"/>
        <v>0</v>
      </c>
      <c r="N28" s="33">
        <f t="shared" si="2"/>
        <v>0</v>
      </c>
      <c r="O28" s="5">
        <f t="shared" si="3"/>
        <v>0</v>
      </c>
      <c r="P28" s="2">
        <f t="shared" si="4"/>
        <v>0</v>
      </c>
      <c r="Q28" s="25">
        <f t="shared" si="5"/>
        <v>0</v>
      </c>
    </row>
    <row r="29" spans="1:17" ht="12.75">
      <c r="A29" s="3" t="s">
        <v>32</v>
      </c>
      <c r="B29" s="2" t="str">
        <f>'Startovní listina'!D27</f>
        <v>Vrzalová Vendula</v>
      </c>
      <c r="C29" s="2" t="str">
        <f>'Startovní listina'!E27</f>
        <v>KC Zlín</v>
      </c>
      <c r="D29" s="29"/>
      <c r="E29" s="65">
        <f>'Startovní listina'!F27</f>
        <v>3</v>
      </c>
      <c r="F29" s="30">
        <v>59</v>
      </c>
      <c r="G29" s="31">
        <v>17</v>
      </c>
      <c r="H29" s="31">
        <v>11</v>
      </c>
      <c r="I29" s="25">
        <f t="shared" si="6"/>
        <v>76</v>
      </c>
      <c r="J29" s="30">
        <v>64</v>
      </c>
      <c r="K29" s="31">
        <v>17</v>
      </c>
      <c r="L29" s="31">
        <v>7</v>
      </c>
      <c r="M29" s="25">
        <f t="shared" si="7"/>
        <v>81</v>
      </c>
      <c r="N29" s="33">
        <f t="shared" si="2"/>
        <v>157</v>
      </c>
      <c r="O29" s="5">
        <f t="shared" si="3"/>
        <v>123</v>
      </c>
      <c r="P29" s="2">
        <f t="shared" si="4"/>
        <v>34</v>
      </c>
      <c r="Q29" s="25">
        <f t="shared" si="5"/>
        <v>18</v>
      </c>
    </row>
    <row r="30" spans="1:17" ht="12.75">
      <c r="A30" s="3" t="s">
        <v>33</v>
      </c>
      <c r="B30" s="2" t="str">
        <f>'Startovní listina'!D28</f>
        <v>Mlčoch Filip</v>
      </c>
      <c r="C30" s="2" t="str">
        <f>'Startovní listina'!E28</f>
        <v>KC Zlín</v>
      </c>
      <c r="D30" s="29"/>
      <c r="E30" s="65">
        <f>'Startovní listina'!F28</f>
        <v>1</v>
      </c>
      <c r="F30" s="30">
        <v>80</v>
      </c>
      <c r="G30" s="31">
        <v>26</v>
      </c>
      <c r="H30" s="31">
        <v>3</v>
      </c>
      <c r="I30" s="25">
        <f t="shared" si="6"/>
        <v>106</v>
      </c>
      <c r="J30" s="30">
        <v>72</v>
      </c>
      <c r="K30" s="31">
        <v>35</v>
      </c>
      <c r="L30" s="31">
        <v>2</v>
      </c>
      <c r="M30" s="25">
        <f t="shared" si="7"/>
        <v>107</v>
      </c>
      <c r="N30" s="33">
        <f t="shared" si="2"/>
        <v>213</v>
      </c>
      <c r="O30" s="5">
        <f t="shared" si="3"/>
        <v>152</v>
      </c>
      <c r="P30" s="2">
        <f t="shared" si="4"/>
        <v>61</v>
      </c>
      <c r="Q30" s="25">
        <f t="shared" si="5"/>
        <v>5</v>
      </c>
    </row>
    <row r="31" spans="1:17" ht="12.75">
      <c r="A31" s="3" t="s">
        <v>34</v>
      </c>
      <c r="B31" s="2" t="str">
        <f>'Startovní listina'!D29</f>
        <v>Škodová Romana</v>
      </c>
      <c r="C31" s="2" t="str">
        <f>'Startovní listina'!E29</f>
        <v>Valtice</v>
      </c>
      <c r="D31" s="29"/>
      <c r="E31" s="65">
        <f>'Startovní listina'!F29</f>
        <v>4</v>
      </c>
      <c r="F31" s="30">
        <v>55</v>
      </c>
      <c r="G31" s="31">
        <v>31</v>
      </c>
      <c r="H31" s="31">
        <v>8</v>
      </c>
      <c r="I31" s="25">
        <f aca="true" t="shared" si="8" ref="I31:I60">F31+G31</f>
        <v>86</v>
      </c>
      <c r="J31" s="30">
        <v>61</v>
      </c>
      <c r="K31" s="31">
        <v>39</v>
      </c>
      <c r="L31" s="31">
        <v>4</v>
      </c>
      <c r="M31" s="25">
        <f aca="true" t="shared" si="9" ref="M31:M60">J31+K31</f>
        <v>100</v>
      </c>
      <c r="N31" s="33">
        <f aca="true" t="shared" si="10" ref="N31:N60">I31+M31</f>
        <v>186</v>
      </c>
      <c r="O31" s="5">
        <f aca="true" t="shared" si="11" ref="O31:O60">F31+J31</f>
        <v>116</v>
      </c>
      <c r="P31" s="2">
        <f aca="true" t="shared" si="12" ref="P31:P60">G31+K31</f>
        <v>70</v>
      </c>
      <c r="Q31" s="25">
        <f aca="true" t="shared" si="13" ref="Q31:Q60">H31+L31</f>
        <v>12</v>
      </c>
    </row>
    <row r="32" spans="1:17" ht="12.75">
      <c r="A32" s="3" t="s">
        <v>35</v>
      </c>
      <c r="B32" s="2">
        <f>'Startovní listina'!D30</f>
        <v>0</v>
      </c>
      <c r="C32" s="2">
        <f>'Startovní listina'!E30</f>
        <v>0</v>
      </c>
      <c r="D32" s="29"/>
      <c r="E32" s="65">
        <f>'Startovní listina'!F30</f>
        <v>0</v>
      </c>
      <c r="F32" s="30"/>
      <c r="G32" s="31"/>
      <c r="H32" s="31"/>
      <c r="I32" s="25">
        <f t="shared" si="8"/>
        <v>0</v>
      </c>
      <c r="J32" s="30"/>
      <c r="K32" s="31"/>
      <c r="L32" s="31"/>
      <c r="M32" s="25">
        <f t="shared" si="9"/>
        <v>0</v>
      </c>
      <c r="N32" s="33">
        <f t="shared" si="10"/>
        <v>0</v>
      </c>
      <c r="O32" s="5">
        <f t="shared" si="11"/>
        <v>0</v>
      </c>
      <c r="P32" s="2">
        <f t="shared" si="12"/>
        <v>0</v>
      </c>
      <c r="Q32" s="25">
        <f t="shared" si="13"/>
        <v>0</v>
      </c>
    </row>
    <row r="33" spans="1:17" ht="12.75">
      <c r="A33" s="3" t="s">
        <v>36</v>
      </c>
      <c r="B33" s="2" t="str">
        <f>'Startovní listina'!D31</f>
        <v>Baránek Vít</v>
      </c>
      <c r="C33" s="2" t="str">
        <f>'Startovní listina'!E31</f>
        <v>Valtice</v>
      </c>
      <c r="D33" s="29"/>
      <c r="E33" s="65">
        <f>'Startovní listina'!F31</f>
        <v>1</v>
      </c>
      <c r="F33" s="30">
        <v>66</v>
      </c>
      <c r="G33" s="31">
        <v>18</v>
      </c>
      <c r="H33" s="31">
        <v>11</v>
      </c>
      <c r="I33" s="25">
        <f t="shared" si="8"/>
        <v>84</v>
      </c>
      <c r="J33" s="30">
        <v>50</v>
      </c>
      <c r="K33" s="31">
        <v>25</v>
      </c>
      <c r="L33" s="31">
        <v>8</v>
      </c>
      <c r="M33" s="25">
        <f t="shared" si="9"/>
        <v>75</v>
      </c>
      <c r="N33" s="33">
        <f t="shared" si="10"/>
        <v>159</v>
      </c>
      <c r="O33" s="5">
        <f t="shared" si="11"/>
        <v>116</v>
      </c>
      <c r="P33" s="2">
        <f t="shared" si="12"/>
        <v>43</v>
      </c>
      <c r="Q33" s="25">
        <f t="shared" si="13"/>
        <v>19</v>
      </c>
    </row>
    <row r="34" spans="1:17" ht="12.75">
      <c r="A34" s="3" t="s">
        <v>37</v>
      </c>
      <c r="B34" s="2">
        <f>'Startovní listina'!D32</f>
        <v>0</v>
      </c>
      <c r="C34" s="2">
        <f>'Startovní listina'!E32</f>
        <v>0</v>
      </c>
      <c r="D34" s="29"/>
      <c r="E34" s="65">
        <f>'Startovní listina'!F32</f>
        <v>0</v>
      </c>
      <c r="F34" s="30"/>
      <c r="G34" s="31"/>
      <c r="H34" s="31"/>
      <c r="I34" s="25">
        <f t="shared" si="8"/>
        <v>0</v>
      </c>
      <c r="J34" s="30"/>
      <c r="K34" s="31"/>
      <c r="L34" s="31"/>
      <c r="M34" s="25">
        <f t="shared" si="9"/>
        <v>0</v>
      </c>
      <c r="N34" s="33">
        <f t="shared" si="10"/>
        <v>0</v>
      </c>
      <c r="O34" s="5">
        <f t="shared" si="11"/>
        <v>0</v>
      </c>
      <c r="P34" s="2">
        <f t="shared" si="12"/>
        <v>0</v>
      </c>
      <c r="Q34" s="25">
        <f t="shared" si="13"/>
        <v>0</v>
      </c>
    </row>
    <row r="35" spans="1:17" ht="12.75">
      <c r="A35" s="3" t="s">
        <v>38</v>
      </c>
      <c r="B35" s="2">
        <f>'Startovní listina'!D33</f>
        <v>0</v>
      </c>
      <c r="C35" s="2">
        <f>'Startovní listina'!E33</f>
        <v>0</v>
      </c>
      <c r="D35" s="29"/>
      <c r="E35" s="65">
        <f>'Startovní listina'!F33</f>
        <v>0</v>
      </c>
      <c r="F35" s="30"/>
      <c r="G35" s="31"/>
      <c r="H35" s="31"/>
      <c r="I35" s="25">
        <f t="shared" si="8"/>
        <v>0</v>
      </c>
      <c r="J35" s="30"/>
      <c r="K35" s="31"/>
      <c r="L35" s="31"/>
      <c r="M35" s="25">
        <f t="shared" si="9"/>
        <v>0</v>
      </c>
      <c r="N35" s="33">
        <f t="shared" si="10"/>
        <v>0</v>
      </c>
      <c r="O35" s="5">
        <f t="shared" si="11"/>
        <v>0</v>
      </c>
      <c r="P35" s="2">
        <f t="shared" si="12"/>
        <v>0</v>
      </c>
      <c r="Q35" s="25">
        <f t="shared" si="13"/>
        <v>0</v>
      </c>
    </row>
    <row r="36" spans="1:17" ht="12.75">
      <c r="A36" s="3" t="s">
        <v>39</v>
      </c>
      <c r="B36" s="2">
        <f>'Startovní listina'!D34</f>
        <v>0</v>
      </c>
      <c r="C36" s="2">
        <f>'Startovní listina'!E34</f>
        <v>0</v>
      </c>
      <c r="D36" s="29"/>
      <c r="E36" s="65">
        <f>'Startovní listina'!F34</f>
        <v>0</v>
      </c>
      <c r="F36" s="30"/>
      <c r="G36" s="31"/>
      <c r="H36" s="31"/>
      <c r="I36" s="25">
        <f t="shared" si="8"/>
        <v>0</v>
      </c>
      <c r="J36" s="30"/>
      <c r="K36" s="31"/>
      <c r="L36" s="31"/>
      <c r="M36" s="25">
        <f t="shared" si="9"/>
        <v>0</v>
      </c>
      <c r="N36" s="33">
        <f t="shared" si="10"/>
        <v>0</v>
      </c>
      <c r="O36" s="5">
        <f t="shared" si="11"/>
        <v>0</v>
      </c>
      <c r="P36" s="2">
        <f t="shared" si="12"/>
        <v>0</v>
      </c>
      <c r="Q36" s="25">
        <f t="shared" si="13"/>
        <v>0</v>
      </c>
    </row>
    <row r="37" spans="1:17" ht="12.75">
      <c r="A37" s="3" t="s">
        <v>40</v>
      </c>
      <c r="B37" s="2">
        <f>'Startovní listina'!D35</f>
        <v>0</v>
      </c>
      <c r="C37" s="2">
        <f>'Startovní listina'!E35</f>
        <v>0</v>
      </c>
      <c r="D37" s="29"/>
      <c r="E37" s="65">
        <f>'Startovní listina'!F35</f>
        <v>0</v>
      </c>
      <c r="F37" s="30"/>
      <c r="G37" s="31"/>
      <c r="H37" s="31"/>
      <c r="I37" s="25">
        <f t="shared" si="8"/>
        <v>0</v>
      </c>
      <c r="J37" s="30"/>
      <c r="K37" s="31"/>
      <c r="L37" s="31"/>
      <c r="M37" s="25">
        <f t="shared" si="9"/>
        <v>0</v>
      </c>
      <c r="N37" s="33">
        <f t="shared" si="10"/>
        <v>0</v>
      </c>
      <c r="O37" s="5">
        <f t="shared" si="11"/>
        <v>0</v>
      </c>
      <c r="P37" s="2">
        <f t="shared" si="12"/>
        <v>0</v>
      </c>
      <c r="Q37" s="25">
        <f t="shared" si="13"/>
        <v>0</v>
      </c>
    </row>
    <row r="38" spans="1:17" ht="12.75">
      <c r="A38" s="3" t="s">
        <v>41</v>
      </c>
      <c r="B38" s="2">
        <f>'Startovní listina'!D36</f>
        <v>0</v>
      </c>
      <c r="C38" s="2">
        <f>'Startovní listina'!E36</f>
        <v>0</v>
      </c>
      <c r="D38" s="29"/>
      <c r="E38" s="65">
        <f>'Startovní listina'!F36</f>
        <v>0</v>
      </c>
      <c r="F38" s="30"/>
      <c r="G38" s="31"/>
      <c r="H38" s="31"/>
      <c r="I38" s="25">
        <f t="shared" si="8"/>
        <v>0</v>
      </c>
      <c r="J38" s="30"/>
      <c r="K38" s="31"/>
      <c r="L38" s="31"/>
      <c r="M38" s="25">
        <f t="shared" si="9"/>
        <v>0</v>
      </c>
      <c r="N38" s="33">
        <f t="shared" si="10"/>
        <v>0</v>
      </c>
      <c r="O38" s="5">
        <f t="shared" si="11"/>
        <v>0</v>
      </c>
      <c r="P38" s="2">
        <f t="shared" si="12"/>
        <v>0</v>
      </c>
      <c r="Q38" s="25">
        <f t="shared" si="13"/>
        <v>0</v>
      </c>
    </row>
    <row r="39" spans="1:17" ht="12.75">
      <c r="A39" s="3" t="s">
        <v>42</v>
      </c>
      <c r="B39" s="2">
        <f>'Startovní listina'!D37</f>
        <v>0</v>
      </c>
      <c r="C39" s="2">
        <f>'Startovní listina'!E37</f>
        <v>0</v>
      </c>
      <c r="D39" s="29"/>
      <c r="E39" s="65">
        <f>'Startovní listina'!F37</f>
        <v>0</v>
      </c>
      <c r="F39" s="30"/>
      <c r="G39" s="31"/>
      <c r="H39" s="31"/>
      <c r="I39" s="25">
        <f t="shared" si="8"/>
        <v>0</v>
      </c>
      <c r="J39" s="30"/>
      <c r="K39" s="31"/>
      <c r="L39" s="31"/>
      <c r="M39" s="25">
        <f t="shared" si="9"/>
        <v>0</v>
      </c>
      <c r="N39" s="33">
        <f t="shared" si="10"/>
        <v>0</v>
      </c>
      <c r="O39" s="5">
        <f t="shared" si="11"/>
        <v>0</v>
      </c>
      <c r="P39" s="2">
        <f t="shared" si="12"/>
        <v>0</v>
      </c>
      <c r="Q39" s="25">
        <f t="shared" si="13"/>
        <v>0</v>
      </c>
    </row>
    <row r="40" spans="1:17" ht="12.75">
      <c r="A40" s="3" t="s">
        <v>43</v>
      </c>
      <c r="B40" s="2">
        <f>'Startovní listina'!D38</f>
        <v>0</v>
      </c>
      <c r="C40" s="2">
        <f>'Startovní listina'!E38</f>
        <v>0</v>
      </c>
      <c r="D40" s="29"/>
      <c r="E40" s="65">
        <f>'Startovní listina'!F38</f>
        <v>0</v>
      </c>
      <c r="F40" s="30"/>
      <c r="G40" s="31"/>
      <c r="H40" s="31"/>
      <c r="I40" s="25">
        <f t="shared" si="8"/>
        <v>0</v>
      </c>
      <c r="J40" s="30"/>
      <c r="K40" s="31"/>
      <c r="L40" s="31"/>
      <c r="M40" s="25">
        <f t="shared" si="9"/>
        <v>0</v>
      </c>
      <c r="N40" s="33">
        <f t="shared" si="10"/>
        <v>0</v>
      </c>
      <c r="O40" s="5">
        <f t="shared" si="11"/>
        <v>0</v>
      </c>
      <c r="P40" s="2">
        <f t="shared" si="12"/>
        <v>0</v>
      </c>
      <c r="Q40" s="25">
        <f t="shared" si="13"/>
        <v>0</v>
      </c>
    </row>
    <row r="41" spans="1:17" ht="12.75">
      <c r="A41" s="3" t="s">
        <v>44</v>
      </c>
      <c r="B41" s="2">
        <f>'Startovní listina'!D39</f>
        <v>0</v>
      </c>
      <c r="C41" s="2">
        <f>'Startovní listina'!E39</f>
        <v>0</v>
      </c>
      <c r="D41" s="29"/>
      <c r="E41" s="65">
        <f>'Startovní listina'!F39</f>
        <v>0</v>
      </c>
      <c r="F41" s="30"/>
      <c r="G41" s="31"/>
      <c r="H41" s="31"/>
      <c r="I41" s="25">
        <f t="shared" si="8"/>
        <v>0</v>
      </c>
      <c r="J41" s="30"/>
      <c r="K41" s="31"/>
      <c r="L41" s="31"/>
      <c r="M41" s="25">
        <f t="shared" si="9"/>
        <v>0</v>
      </c>
      <c r="N41" s="33">
        <f t="shared" si="10"/>
        <v>0</v>
      </c>
      <c r="O41" s="5">
        <f t="shared" si="11"/>
        <v>0</v>
      </c>
      <c r="P41" s="2">
        <f t="shared" si="12"/>
        <v>0</v>
      </c>
      <c r="Q41" s="25">
        <f t="shared" si="13"/>
        <v>0</v>
      </c>
    </row>
    <row r="42" spans="1:17" ht="13.5" thickBot="1">
      <c r="A42" s="4" t="s">
        <v>55</v>
      </c>
      <c r="B42" s="2">
        <f>'Startovní listina'!D40</f>
        <v>0</v>
      </c>
      <c r="C42" s="2">
        <f>'Startovní listina'!E40</f>
        <v>0</v>
      </c>
      <c r="D42" s="29"/>
      <c r="E42" s="65">
        <f>'Startovní listina'!F40</f>
        <v>0</v>
      </c>
      <c r="F42" s="30"/>
      <c r="G42" s="31"/>
      <c r="H42" s="31"/>
      <c r="I42" s="25">
        <f t="shared" si="8"/>
        <v>0</v>
      </c>
      <c r="J42" s="30"/>
      <c r="K42" s="31"/>
      <c r="L42" s="31"/>
      <c r="M42" s="25">
        <f t="shared" si="9"/>
        <v>0</v>
      </c>
      <c r="N42" s="33">
        <f t="shared" si="10"/>
        <v>0</v>
      </c>
      <c r="O42" s="5">
        <f t="shared" si="11"/>
        <v>0</v>
      </c>
      <c r="P42" s="2">
        <f t="shared" si="12"/>
        <v>0</v>
      </c>
      <c r="Q42" s="25">
        <f t="shared" si="13"/>
        <v>0</v>
      </c>
    </row>
    <row r="43" spans="1:17" ht="12.75">
      <c r="A43" s="3" t="s">
        <v>56</v>
      </c>
      <c r="B43" s="2">
        <f>'Startovní listina'!D41</f>
        <v>0</v>
      </c>
      <c r="C43" s="2">
        <f>'Startovní listina'!E41</f>
        <v>0</v>
      </c>
      <c r="D43" s="29"/>
      <c r="E43" s="65">
        <f>'Startovní listina'!F41</f>
        <v>0</v>
      </c>
      <c r="F43" s="30"/>
      <c r="G43" s="31"/>
      <c r="H43" s="31"/>
      <c r="I43" s="25">
        <f t="shared" si="8"/>
        <v>0</v>
      </c>
      <c r="J43" s="30"/>
      <c r="K43" s="31"/>
      <c r="L43" s="31"/>
      <c r="M43" s="25">
        <f t="shared" si="9"/>
        <v>0</v>
      </c>
      <c r="N43" s="33">
        <f t="shared" si="10"/>
        <v>0</v>
      </c>
      <c r="O43" s="5">
        <f t="shared" si="11"/>
        <v>0</v>
      </c>
      <c r="P43" s="2">
        <f t="shared" si="12"/>
        <v>0</v>
      </c>
      <c r="Q43" s="25">
        <f t="shared" si="13"/>
        <v>0</v>
      </c>
    </row>
    <row r="44" spans="1:17" ht="12.75">
      <c r="A44" s="3" t="s">
        <v>57</v>
      </c>
      <c r="B44" s="2">
        <f>'Startovní listina'!D42</f>
        <v>0</v>
      </c>
      <c r="C44" s="2">
        <f>'Startovní listina'!E42</f>
        <v>0</v>
      </c>
      <c r="D44" s="29"/>
      <c r="E44" s="65">
        <f>'Startovní listina'!F42</f>
        <v>0</v>
      </c>
      <c r="F44" s="30"/>
      <c r="G44" s="31"/>
      <c r="H44" s="31"/>
      <c r="I44" s="25">
        <f t="shared" si="8"/>
        <v>0</v>
      </c>
      <c r="J44" s="30"/>
      <c r="K44" s="31"/>
      <c r="L44" s="31"/>
      <c r="M44" s="25">
        <f t="shared" si="9"/>
        <v>0</v>
      </c>
      <c r="N44" s="33">
        <f t="shared" si="10"/>
        <v>0</v>
      </c>
      <c r="O44" s="5">
        <f t="shared" si="11"/>
        <v>0</v>
      </c>
      <c r="P44" s="2">
        <f t="shared" si="12"/>
        <v>0</v>
      </c>
      <c r="Q44" s="25">
        <f t="shared" si="13"/>
        <v>0</v>
      </c>
    </row>
    <row r="45" spans="1:17" ht="12.75">
      <c r="A45" s="3" t="s">
        <v>58</v>
      </c>
      <c r="B45" s="2">
        <f>'Startovní listina'!D43</f>
        <v>0</v>
      </c>
      <c r="C45" s="2">
        <f>'Startovní listina'!E43</f>
        <v>0</v>
      </c>
      <c r="D45" s="29"/>
      <c r="E45" s="65">
        <f>'Startovní listina'!F43</f>
        <v>0</v>
      </c>
      <c r="F45" s="30"/>
      <c r="G45" s="31"/>
      <c r="H45" s="31"/>
      <c r="I45" s="25">
        <f t="shared" si="8"/>
        <v>0</v>
      </c>
      <c r="J45" s="30"/>
      <c r="K45" s="31"/>
      <c r="L45" s="31"/>
      <c r="M45" s="25">
        <f t="shared" si="9"/>
        <v>0</v>
      </c>
      <c r="N45" s="33">
        <f t="shared" si="10"/>
        <v>0</v>
      </c>
      <c r="O45" s="5">
        <f t="shared" si="11"/>
        <v>0</v>
      </c>
      <c r="P45" s="2">
        <f t="shared" si="12"/>
        <v>0</v>
      </c>
      <c r="Q45" s="25">
        <f t="shared" si="13"/>
        <v>0</v>
      </c>
    </row>
    <row r="46" spans="1:17" ht="12.75">
      <c r="A46" s="3" t="s">
        <v>59</v>
      </c>
      <c r="B46" s="2">
        <f>'Startovní listina'!D44</f>
        <v>0</v>
      </c>
      <c r="C46" s="2">
        <f>'Startovní listina'!E44</f>
        <v>0</v>
      </c>
      <c r="D46" s="29"/>
      <c r="E46" s="65">
        <f>'Startovní listina'!F44</f>
        <v>0</v>
      </c>
      <c r="F46" s="30"/>
      <c r="G46" s="31"/>
      <c r="H46" s="31"/>
      <c r="I46" s="25">
        <f t="shared" si="8"/>
        <v>0</v>
      </c>
      <c r="J46" s="30"/>
      <c r="K46" s="31"/>
      <c r="L46" s="31"/>
      <c r="M46" s="25">
        <f t="shared" si="9"/>
        <v>0</v>
      </c>
      <c r="N46" s="33">
        <f t="shared" si="10"/>
        <v>0</v>
      </c>
      <c r="O46" s="5">
        <f t="shared" si="11"/>
        <v>0</v>
      </c>
      <c r="P46" s="2">
        <f t="shared" si="12"/>
        <v>0</v>
      </c>
      <c r="Q46" s="25">
        <f t="shared" si="13"/>
        <v>0</v>
      </c>
    </row>
    <row r="47" spans="1:17" ht="12.75">
      <c r="A47" s="3" t="s">
        <v>60</v>
      </c>
      <c r="B47" s="2">
        <f>'Startovní listina'!D45</f>
        <v>0</v>
      </c>
      <c r="C47" s="2">
        <f>'Startovní listina'!E45</f>
        <v>0</v>
      </c>
      <c r="D47" s="29"/>
      <c r="E47" s="65">
        <f>'Startovní listina'!F45</f>
        <v>0</v>
      </c>
      <c r="F47" s="30"/>
      <c r="G47" s="31"/>
      <c r="H47" s="31"/>
      <c r="I47" s="25">
        <f t="shared" si="8"/>
        <v>0</v>
      </c>
      <c r="J47" s="30"/>
      <c r="K47" s="31"/>
      <c r="L47" s="31"/>
      <c r="M47" s="25">
        <f t="shared" si="9"/>
        <v>0</v>
      </c>
      <c r="N47" s="33">
        <f t="shared" si="10"/>
        <v>0</v>
      </c>
      <c r="O47" s="5">
        <f t="shared" si="11"/>
        <v>0</v>
      </c>
      <c r="P47" s="2">
        <f t="shared" si="12"/>
        <v>0</v>
      </c>
      <c r="Q47" s="25">
        <f t="shared" si="13"/>
        <v>0</v>
      </c>
    </row>
    <row r="48" spans="1:17" ht="12.75">
      <c r="A48" s="3" t="s">
        <v>61</v>
      </c>
      <c r="B48" s="2">
        <f>'Startovní listina'!D46</f>
        <v>0</v>
      </c>
      <c r="C48" s="2">
        <f>'Startovní listina'!E46</f>
        <v>0</v>
      </c>
      <c r="D48" s="29"/>
      <c r="E48" s="65">
        <f>'Startovní listina'!F46</f>
        <v>0</v>
      </c>
      <c r="F48" s="30"/>
      <c r="G48" s="31"/>
      <c r="H48" s="31"/>
      <c r="I48" s="25">
        <f t="shared" si="8"/>
        <v>0</v>
      </c>
      <c r="J48" s="30"/>
      <c r="K48" s="31"/>
      <c r="L48" s="31"/>
      <c r="M48" s="25">
        <f t="shared" si="9"/>
        <v>0</v>
      </c>
      <c r="N48" s="33">
        <f t="shared" si="10"/>
        <v>0</v>
      </c>
      <c r="O48" s="5">
        <f t="shared" si="11"/>
        <v>0</v>
      </c>
      <c r="P48" s="2">
        <f t="shared" si="12"/>
        <v>0</v>
      </c>
      <c r="Q48" s="25">
        <f t="shared" si="13"/>
        <v>0</v>
      </c>
    </row>
    <row r="49" spans="1:17" ht="13.5" thickBot="1">
      <c r="A49" s="4" t="s">
        <v>62</v>
      </c>
      <c r="B49" s="2">
        <f>'Startovní listina'!D47</f>
        <v>0</v>
      </c>
      <c r="C49" s="2">
        <f>'Startovní listina'!E47</f>
        <v>0</v>
      </c>
      <c r="D49" s="29"/>
      <c r="E49" s="65">
        <f>'Startovní listina'!F47</f>
        <v>0</v>
      </c>
      <c r="F49" s="30"/>
      <c r="G49" s="31"/>
      <c r="H49" s="31"/>
      <c r="I49" s="25">
        <f t="shared" si="8"/>
        <v>0</v>
      </c>
      <c r="J49" s="30"/>
      <c r="K49" s="31"/>
      <c r="L49" s="31"/>
      <c r="M49" s="25">
        <f t="shared" si="9"/>
        <v>0</v>
      </c>
      <c r="N49" s="33">
        <f t="shared" si="10"/>
        <v>0</v>
      </c>
      <c r="O49" s="5">
        <f t="shared" si="11"/>
        <v>0</v>
      </c>
      <c r="P49" s="2">
        <f t="shared" si="12"/>
        <v>0</v>
      </c>
      <c r="Q49" s="25">
        <f t="shared" si="13"/>
        <v>0</v>
      </c>
    </row>
    <row r="50" spans="1:17" ht="12.75">
      <c r="A50" s="3" t="s">
        <v>63</v>
      </c>
      <c r="B50" s="2">
        <f>'Startovní listina'!D48</f>
        <v>0</v>
      </c>
      <c r="C50" s="2">
        <f>'Startovní listina'!E48</f>
        <v>0</v>
      </c>
      <c r="D50" s="29"/>
      <c r="E50" s="65">
        <f>'Startovní listina'!F48</f>
        <v>0</v>
      </c>
      <c r="F50" s="30"/>
      <c r="G50" s="31"/>
      <c r="H50" s="31"/>
      <c r="I50" s="25">
        <f t="shared" si="8"/>
        <v>0</v>
      </c>
      <c r="J50" s="30"/>
      <c r="K50" s="31"/>
      <c r="L50" s="31"/>
      <c r="M50" s="25">
        <f t="shared" si="9"/>
        <v>0</v>
      </c>
      <c r="N50" s="33">
        <f t="shared" si="10"/>
        <v>0</v>
      </c>
      <c r="O50" s="5">
        <f t="shared" si="11"/>
        <v>0</v>
      </c>
      <c r="P50" s="2">
        <f t="shared" si="12"/>
        <v>0</v>
      </c>
      <c r="Q50" s="25">
        <f t="shared" si="13"/>
        <v>0</v>
      </c>
    </row>
    <row r="51" spans="1:17" ht="12.75">
      <c r="A51" s="3" t="s">
        <v>64</v>
      </c>
      <c r="B51" s="2">
        <f>'Startovní listina'!D49</f>
        <v>0</v>
      </c>
      <c r="C51" s="2">
        <f>'Startovní listina'!E49</f>
        <v>0</v>
      </c>
      <c r="D51" s="29"/>
      <c r="E51" s="65">
        <f>'Startovní listina'!F49</f>
        <v>0</v>
      </c>
      <c r="F51" s="30"/>
      <c r="G51" s="31"/>
      <c r="H51" s="31"/>
      <c r="I51" s="25">
        <f t="shared" si="8"/>
        <v>0</v>
      </c>
      <c r="J51" s="30"/>
      <c r="K51" s="31"/>
      <c r="L51" s="31"/>
      <c r="M51" s="25">
        <f t="shared" si="9"/>
        <v>0</v>
      </c>
      <c r="N51" s="33">
        <f t="shared" si="10"/>
        <v>0</v>
      </c>
      <c r="O51" s="5">
        <f t="shared" si="11"/>
        <v>0</v>
      </c>
      <c r="P51" s="2">
        <f t="shared" si="12"/>
        <v>0</v>
      </c>
      <c r="Q51" s="25">
        <f t="shared" si="13"/>
        <v>0</v>
      </c>
    </row>
    <row r="52" spans="1:17" ht="12.75">
      <c r="A52" s="3" t="s">
        <v>65</v>
      </c>
      <c r="B52" s="2">
        <f>'Startovní listina'!D50</f>
        <v>0</v>
      </c>
      <c r="C52" s="2">
        <f>'Startovní listina'!E50</f>
        <v>0</v>
      </c>
      <c r="D52" s="29"/>
      <c r="E52" s="65">
        <f>'Startovní listina'!F50</f>
        <v>0</v>
      </c>
      <c r="F52" s="30"/>
      <c r="G52" s="31"/>
      <c r="H52" s="31"/>
      <c r="I52" s="25">
        <f t="shared" si="8"/>
        <v>0</v>
      </c>
      <c r="J52" s="30"/>
      <c r="K52" s="31"/>
      <c r="L52" s="31"/>
      <c r="M52" s="25">
        <f t="shared" si="9"/>
        <v>0</v>
      </c>
      <c r="N52" s="33">
        <f t="shared" si="10"/>
        <v>0</v>
      </c>
      <c r="O52" s="5">
        <f t="shared" si="11"/>
        <v>0</v>
      </c>
      <c r="P52" s="2">
        <f t="shared" si="12"/>
        <v>0</v>
      </c>
      <c r="Q52" s="25">
        <f t="shared" si="13"/>
        <v>0</v>
      </c>
    </row>
    <row r="53" spans="1:17" ht="12.75">
      <c r="A53" s="3" t="s">
        <v>66</v>
      </c>
      <c r="B53" s="2">
        <f>'Startovní listina'!D51</f>
        <v>0</v>
      </c>
      <c r="C53" s="2">
        <f>'Startovní listina'!E51</f>
        <v>0</v>
      </c>
      <c r="D53" s="29"/>
      <c r="E53" s="65">
        <f>'Startovní listina'!F51</f>
        <v>0</v>
      </c>
      <c r="F53" s="30"/>
      <c r="G53" s="31"/>
      <c r="H53" s="31"/>
      <c r="I53" s="25">
        <f t="shared" si="8"/>
        <v>0</v>
      </c>
      <c r="J53" s="30"/>
      <c r="K53" s="31"/>
      <c r="L53" s="31"/>
      <c r="M53" s="25">
        <f t="shared" si="9"/>
        <v>0</v>
      </c>
      <c r="N53" s="33">
        <f t="shared" si="10"/>
        <v>0</v>
      </c>
      <c r="O53" s="5">
        <f t="shared" si="11"/>
        <v>0</v>
      </c>
      <c r="P53" s="2">
        <f t="shared" si="12"/>
        <v>0</v>
      </c>
      <c r="Q53" s="25">
        <f t="shared" si="13"/>
        <v>0</v>
      </c>
    </row>
    <row r="54" spans="1:17" ht="12.75">
      <c r="A54" s="3" t="s">
        <v>67</v>
      </c>
      <c r="B54" s="2">
        <f>'Startovní listina'!D52</f>
        <v>0</v>
      </c>
      <c r="C54" s="2">
        <f>'Startovní listina'!E52</f>
        <v>0</v>
      </c>
      <c r="D54" s="29"/>
      <c r="E54" s="65">
        <f>'Startovní listina'!F52</f>
        <v>0</v>
      </c>
      <c r="F54" s="30"/>
      <c r="G54" s="31"/>
      <c r="H54" s="31"/>
      <c r="I54" s="25">
        <f t="shared" si="8"/>
        <v>0</v>
      </c>
      <c r="J54" s="30"/>
      <c r="K54" s="31"/>
      <c r="L54" s="31"/>
      <c r="M54" s="25">
        <f t="shared" si="9"/>
        <v>0</v>
      </c>
      <c r="N54" s="33">
        <f t="shared" si="10"/>
        <v>0</v>
      </c>
      <c r="O54" s="5">
        <f t="shared" si="11"/>
        <v>0</v>
      </c>
      <c r="P54" s="2">
        <f t="shared" si="12"/>
        <v>0</v>
      </c>
      <c r="Q54" s="25">
        <f t="shared" si="13"/>
        <v>0</v>
      </c>
    </row>
    <row r="55" spans="1:17" ht="12.75">
      <c r="A55" s="3" t="s">
        <v>73</v>
      </c>
      <c r="B55" s="2">
        <f>'Startovní listina'!D53</f>
        <v>0</v>
      </c>
      <c r="C55" s="2">
        <f>'Startovní listina'!E53</f>
        <v>0</v>
      </c>
      <c r="D55" s="29"/>
      <c r="E55" s="65">
        <f>'Startovní listina'!F53</f>
        <v>0</v>
      </c>
      <c r="F55" s="30"/>
      <c r="G55" s="31"/>
      <c r="H55" s="31"/>
      <c r="I55" s="25">
        <f t="shared" si="8"/>
        <v>0</v>
      </c>
      <c r="J55" s="30"/>
      <c r="K55" s="31"/>
      <c r="L55" s="31"/>
      <c r="M55" s="25">
        <f t="shared" si="9"/>
        <v>0</v>
      </c>
      <c r="N55" s="33">
        <f t="shared" si="10"/>
        <v>0</v>
      </c>
      <c r="O55" s="5">
        <f t="shared" si="11"/>
        <v>0</v>
      </c>
      <c r="P55" s="2">
        <f t="shared" si="12"/>
        <v>0</v>
      </c>
      <c r="Q55" s="25">
        <f t="shared" si="13"/>
        <v>0</v>
      </c>
    </row>
    <row r="56" spans="1:17" ht="12.75">
      <c r="A56" s="3" t="s">
        <v>74</v>
      </c>
      <c r="B56" s="2">
        <f>'Startovní listina'!D54</f>
        <v>0</v>
      </c>
      <c r="C56" s="2">
        <f>'Startovní listina'!E54</f>
        <v>0</v>
      </c>
      <c r="D56" s="29"/>
      <c r="E56" s="65">
        <f>'Startovní listina'!F54</f>
        <v>0</v>
      </c>
      <c r="F56" s="30"/>
      <c r="G56" s="31"/>
      <c r="H56" s="31"/>
      <c r="I56" s="25">
        <f t="shared" si="8"/>
        <v>0</v>
      </c>
      <c r="J56" s="30"/>
      <c r="K56" s="31"/>
      <c r="L56" s="31"/>
      <c r="M56" s="25">
        <f t="shared" si="9"/>
        <v>0</v>
      </c>
      <c r="N56" s="33">
        <f t="shared" si="10"/>
        <v>0</v>
      </c>
      <c r="O56" s="5">
        <f t="shared" si="11"/>
        <v>0</v>
      </c>
      <c r="P56" s="2">
        <f t="shared" si="12"/>
        <v>0</v>
      </c>
      <c r="Q56" s="25">
        <f t="shared" si="13"/>
        <v>0</v>
      </c>
    </row>
    <row r="57" spans="1:17" ht="12.75">
      <c r="A57" s="3" t="s">
        <v>75</v>
      </c>
      <c r="B57" s="2">
        <f>'Startovní listina'!D55</f>
        <v>0</v>
      </c>
      <c r="C57" s="2">
        <f>'Startovní listina'!E55</f>
        <v>0</v>
      </c>
      <c r="D57" s="29"/>
      <c r="E57" s="65">
        <f>'Startovní listina'!F55</f>
        <v>0</v>
      </c>
      <c r="F57" s="30"/>
      <c r="G57" s="31"/>
      <c r="H57" s="31"/>
      <c r="I57" s="25">
        <f t="shared" si="8"/>
        <v>0</v>
      </c>
      <c r="J57" s="30"/>
      <c r="K57" s="31"/>
      <c r="L57" s="31"/>
      <c r="M57" s="25">
        <f t="shared" si="9"/>
        <v>0</v>
      </c>
      <c r="N57" s="33">
        <f t="shared" si="10"/>
        <v>0</v>
      </c>
      <c r="O57" s="5">
        <f t="shared" si="11"/>
        <v>0</v>
      </c>
      <c r="P57" s="2">
        <f t="shared" si="12"/>
        <v>0</v>
      </c>
      <c r="Q57" s="25">
        <f t="shared" si="13"/>
        <v>0</v>
      </c>
    </row>
    <row r="58" spans="1:17" ht="12.75">
      <c r="A58" s="3" t="s">
        <v>76</v>
      </c>
      <c r="B58" s="2">
        <f>'Startovní listina'!D56</f>
        <v>0</v>
      </c>
      <c r="C58" s="2">
        <f>'Startovní listina'!E56</f>
        <v>0</v>
      </c>
      <c r="D58" s="29"/>
      <c r="E58" s="65">
        <f>'Startovní listina'!F56</f>
        <v>0</v>
      </c>
      <c r="F58" s="30"/>
      <c r="G58" s="31"/>
      <c r="H58" s="31"/>
      <c r="I58" s="25">
        <f t="shared" si="8"/>
        <v>0</v>
      </c>
      <c r="J58" s="30"/>
      <c r="K58" s="31"/>
      <c r="L58" s="31"/>
      <c r="M58" s="25">
        <f t="shared" si="9"/>
        <v>0</v>
      </c>
      <c r="N58" s="33">
        <f t="shared" si="10"/>
        <v>0</v>
      </c>
      <c r="O58" s="5">
        <f t="shared" si="11"/>
        <v>0</v>
      </c>
      <c r="P58" s="2">
        <f t="shared" si="12"/>
        <v>0</v>
      </c>
      <c r="Q58" s="25">
        <f t="shared" si="13"/>
        <v>0</v>
      </c>
    </row>
    <row r="59" spans="1:17" ht="12.75">
      <c r="A59" s="3" t="s">
        <v>79</v>
      </c>
      <c r="B59" s="2">
        <f>'Startovní listina'!D57</f>
        <v>0</v>
      </c>
      <c r="C59" s="2">
        <f>'Startovní listina'!E57</f>
        <v>0</v>
      </c>
      <c r="D59" s="29"/>
      <c r="E59" s="65">
        <f>'Startovní listina'!F57</f>
        <v>0</v>
      </c>
      <c r="F59" s="30"/>
      <c r="G59" s="31"/>
      <c r="H59" s="31"/>
      <c r="I59" s="25">
        <f t="shared" si="8"/>
        <v>0</v>
      </c>
      <c r="J59" s="30"/>
      <c r="K59" s="31"/>
      <c r="L59" s="31"/>
      <c r="M59" s="25">
        <f t="shared" si="9"/>
        <v>0</v>
      </c>
      <c r="N59" s="33">
        <f t="shared" si="10"/>
        <v>0</v>
      </c>
      <c r="O59" s="5">
        <f t="shared" si="11"/>
        <v>0</v>
      </c>
      <c r="P59" s="2">
        <f t="shared" si="12"/>
        <v>0</v>
      </c>
      <c r="Q59" s="25">
        <f t="shared" si="13"/>
        <v>0</v>
      </c>
    </row>
    <row r="60" spans="1:17" ht="12.75">
      <c r="A60" s="3" t="s">
        <v>80</v>
      </c>
      <c r="B60" s="2">
        <f>'Startovní listina'!D58</f>
        <v>0</v>
      </c>
      <c r="C60" s="2">
        <f>'Startovní listina'!E58</f>
        <v>0</v>
      </c>
      <c r="D60" s="29"/>
      <c r="E60" s="65">
        <f>'Startovní listina'!F58</f>
        <v>0</v>
      </c>
      <c r="F60" s="30"/>
      <c r="G60" s="31"/>
      <c r="H60" s="31"/>
      <c r="I60" s="25">
        <f t="shared" si="8"/>
        <v>0</v>
      </c>
      <c r="J60" s="30"/>
      <c r="K60" s="31"/>
      <c r="L60" s="31"/>
      <c r="M60" s="25">
        <f t="shared" si="9"/>
        <v>0</v>
      </c>
      <c r="N60" s="33">
        <f t="shared" si="10"/>
        <v>0</v>
      </c>
      <c r="O60" s="5">
        <f t="shared" si="11"/>
        <v>0</v>
      </c>
      <c r="P60" s="2">
        <f t="shared" si="12"/>
        <v>0</v>
      </c>
      <c r="Q60" s="25">
        <f t="shared" si="13"/>
        <v>0</v>
      </c>
    </row>
    <row r="61" spans="1:17" ht="12.75">
      <c r="A61" s="3" t="s">
        <v>81</v>
      </c>
      <c r="B61" s="2">
        <f>'Startovní listina'!D59</f>
        <v>0</v>
      </c>
      <c r="C61" s="2">
        <f>'Startovní listina'!E59</f>
        <v>0</v>
      </c>
      <c r="D61" s="29"/>
      <c r="E61" s="65">
        <f>'Startovní listina'!F59</f>
        <v>0</v>
      </c>
      <c r="F61" s="30"/>
      <c r="G61" s="31"/>
      <c r="H61" s="31"/>
      <c r="I61" s="25">
        <f aca="true" t="shared" si="14" ref="I61:I66">F61+G61</f>
        <v>0</v>
      </c>
      <c r="J61" s="30"/>
      <c r="K61" s="31"/>
      <c r="L61" s="31"/>
      <c r="M61" s="25">
        <f aca="true" t="shared" si="15" ref="M61:M66">J61+K61</f>
        <v>0</v>
      </c>
      <c r="N61" s="33">
        <f aca="true" t="shared" si="16" ref="N61:N66">I61+M61</f>
        <v>0</v>
      </c>
      <c r="O61" s="5">
        <f aca="true" t="shared" si="17" ref="O61:O66">F61+J61</f>
        <v>0</v>
      </c>
      <c r="P61" s="2">
        <f aca="true" t="shared" si="18" ref="P61:P66">G61+K61</f>
        <v>0</v>
      </c>
      <c r="Q61" s="25">
        <f aca="true" t="shared" si="19" ref="Q61:Q66">H61+L61</f>
        <v>0</v>
      </c>
    </row>
    <row r="62" spans="1:17" ht="12.75">
      <c r="A62" s="3" t="s">
        <v>82</v>
      </c>
      <c r="B62" s="2">
        <f>'Startovní listina'!D60</f>
        <v>0</v>
      </c>
      <c r="C62" s="2">
        <f>'Startovní listina'!E60</f>
        <v>0</v>
      </c>
      <c r="D62" s="29"/>
      <c r="E62" s="65">
        <f>'Startovní listina'!F60</f>
        <v>0</v>
      </c>
      <c r="F62" s="30"/>
      <c r="G62" s="31"/>
      <c r="H62" s="31"/>
      <c r="I62" s="25">
        <f t="shared" si="14"/>
        <v>0</v>
      </c>
      <c r="J62" s="30"/>
      <c r="K62" s="31"/>
      <c r="L62" s="31"/>
      <c r="M62" s="25">
        <f t="shared" si="15"/>
        <v>0</v>
      </c>
      <c r="N62" s="33">
        <f t="shared" si="16"/>
        <v>0</v>
      </c>
      <c r="O62" s="5">
        <f t="shared" si="17"/>
        <v>0</v>
      </c>
      <c r="P62" s="2">
        <f t="shared" si="18"/>
        <v>0</v>
      </c>
      <c r="Q62" s="25">
        <f t="shared" si="19"/>
        <v>0</v>
      </c>
    </row>
    <row r="63" spans="1:17" ht="12.75">
      <c r="A63" s="3" t="s">
        <v>83</v>
      </c>
      <c r="B63" s="2" t="str">
        <f>'Startovní listina'!D61</f>
        <v> </v>
      </c>
      <c r="C63" s="2" t="str">
        <f>'Startovní listina'!E61</f>
        <v> </v>
      </c>
      <c r="D63" s="29"/>
      <c r="E63" s="65">
        <f>'Startovní listina'!F61</f>
        <v>0</v>
      </c>
      <c r="F63" s="30"/>
      <c r="G63" s="31"/>
      <c r="H63" s="31"/>
      <c r="I63" s="25">
        <f t="shared" si="14"/>
        <v>0</v>
      </c>
      <c r="J63" s="30"/>
      <c r="K63" s="31"/>
      <c r="L63" s="31"/>
      <c r="M63" s="25">
        <f t="shared" si="15"/>
        <v>0</v>
      </c>
      <c r="N63" s="33">
        <f t="shared" si="16"/>
        <v>0</v>
      </c>
      <c r="O63" s="5">
        <f t="shared" si="17"/>
        <v>0</v>
      </c>
      <c r="P63" s="2">
        <f t="shared" si="18"/>
        <v>0</v>
      </c>
      <c r="Q63" s="25">
        <f t="shared" si="19"/>
        <v>0</v>
      </c>
    </row>
    <row r="64" spans="1:17" ht="12.75">
      <c r="A64" s="3" t="s">
        <v>94</v>
      </c>
      <c r="B64" s="2">
        <f>'Startovní listina'!D62</f>
        <v>0</v>
      </c>
      <c r="C64" s="2">
        <f>'Startovní listina'!E62</f>
        <v>0</v>
      </c>
      <c r="D64" s="29"/>
      <c r="E64" s="65">
        <f>'Startovní listina'!F62</f>
        <v>0</v>
      </c>
      <c r="F64" s="30"/>
      <c r="G64" s="31"/>
      <c r="H64" s="31"/>
      <c r="I64" s="25">
        <f t="shared" si="14"/>
        <v>0</v>
      </c>
      <c r="J64" s="30"/>
      <c r="K64" s="31"/>
      <c r="L64" s="31"/>
      <c r="M64" s="25">
        <f t="shared" si="15"/>
        <v>0</v>
      </c>
      <c r="N64" s="33">
        <f t="shared" si="16"/>
        <v>0</v>
      </c>
      <c r="O64" s="5">
        <f t="shared" si="17"/>
        <v>0</v>
      </c>
      <c r="P64" s="2">
        <f t="shared" si="18"/>
        <v>0</v>
      </c>
      <c r="Q64" s="25">
        <f t="shared" si="19"/>
        <v>0</v>
      </c>
    </row>
    <row r="65" spans="1:17" ht="12.75">
      <c r="A65" s="3" t="s">
        <v>95</v>
      </c>
      <c r="B65" s="2">
        <f>'Startovní listina'!D63</f>
        <v>0</v>
      </c>
      <c r="C65" s="2">
        <f>'Startovní listina'!E63</f>
        <v>0</v>
      </c>
      <c r="D65" s="29"/>
      <c r="E65" s="65">
        <f>'Startovní listina'!F63</f>
        <v>0</v>
      </c>
      <c r="F65" s="30"/>
      <c r="G65" s="31"/>
      <c r="H65" s="31"/>
      <c r="I65" s="25">
        <f t="shared" si="14"/>
        <v>0</v>
      </c>
      <c r="J65" s="30"/>
      <c r="K65" s="31"/>
      <c r="L65" s="31"/>
      <c r="M65" s="25">
        <f t="shared" si="15"/>
        <v>0</v>
      </c>
      <c r="N65" s="33">
        <f t="shared" si="16"/>
        <v>0</v>
      </c>
      <c r="O65" s="5">
        <f t="shared" si="17"/>
        <v>0</v>
      </c>
      <c r="P65" s="2">
        <f t="shared" si="18"/>
        <v>0</v>
      </c>
      <c r="Q65" s="25">
        <f t="shared" si="19"/>
        <v>0</v>
      </c>
    </row>
    <row r="66" spans="1:17" ht="12.75">
      <c r="A66" s="3" t="s">
        <v>96</v>
      </c>
      <c r="B66" s="2">
        <f>'Startovní listina'!D64</f>
        <v>0</v>
      </c>
      <c r="C66" s="2">
        <f>'Startovní listina'!E64</f>
        <v>0</v>
      </c>
      <c r="D66" s="29"/>
      <c r="E66" s="65">
        <f>'Startovní listina'!F64</f>
        <v>0</v>
      </c>
      <c r="F66" s="30"/>
      <c r="G66" s="31"/>
      <c r="H66" s="31"/>
      <c r="I66" s="25">
        <f t="shared" si="14"/>
        <v>0</v>
      </c>
      <c r="J66" s="30"/>
      <c r="K66" s="31"/>
      <c r="L66" s="31"/>
      <c r="M66" s="25">
        <f t="shared" si="15"/>
        <v>0</v>
      </c>
      <c r="N66" s="33">
        <f t="shared" si="16"/>
        <v>0</v>
      </c>
      <c r="O66" s="5">
        <f t="shared" si="17"/>
        <v>0</v>
      </c>
      <c r="P66" s="2">
        <f t="shared" si="18"/>
        <v>0</v>
      </c>
      <c r="Q66" s="25">
        <f t="shared" si="19"/>
        <v>0</v>
      </c>
    </row>
  </sheetData>
  <sheetProtection/>
  <mergeCells count="12">
    <mergeCell ref="P5:P6"/>
    <mergeCell ref="Q5:Q6"/>
    <mergeCell ref="A1:Q3"/>
    <mergeCell ref="N4:Q4"/>
    <mergeCell ref="A5:A6"/>
    <mergeCell ref="B5:B6"/>
    <mergeCell ref="C5:C6"/>
    <mergeCell ref="D5:D6"/>
    <mergeCell ref="N5:N6"/>
    <mergeCell ref="F5:I5"/>
    <mergeCell ref="J5:M5"/>
    <mergeCell ref="O5:O6"/>
  </mergeCells>
  <conditionalFormatting sqref="I7:I66 M7:M66">
    <cfRule type="cellIs" priority="6" dxfId="1" operator="greaterThan" stopIfTrue="1">
      <formula>149</formula>
    </cfRule>
  </conditionalFormatting>
  <conditionalFormatting sqref="N7:N66">
    <cfRule type="cellIs" priority="1" dxfId="1" operator="greaterThan" stopIfTrue="1">
      <formula>599</formula>
    </cfRule>
    <cfRule type="cellIs" priority="2" dxfId="0" operator="between" stopIfTrue="1">
      <formula>550</formula>
      <formula>599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N64"/>
  <sheetViews>
    <sheetView showGridLines="0" zoomScalePageLayoutView="0" workbookViewId="0" topLeftCell="A7">
      <selection activeCell="G31" sqref="G31"/>
    </sheetView>
  </sheetViews>
  <sheetFormatPr defaultColWidth="9.140625" defaultRowHeight="12.75"/>
  <cols>
    <col min="1" max="1" width="7.00390625" style="1" customWidth="1"/>
    <col min="2" max="2" width="9.421875" style="1" customWidth="1"/>
    <col min="3" max="3" width="7.140625" style="1" customWidth="1"/>
    <col min="4" max="4" width="25.421875" style="1" customWidth="1"/>
    <col min="5" max="5" width="31.00390625" style="1" customWidth="1"/>
    <col min="6" max="6" width="8.8515625" style="13" customWidth="1"/>
  </cols>
  <sheetData>
    <row r="1" spans="1:6" ht="12.75" customHeight="1">
      <c r="A1" s="122" t="s">
        <v>84</v>
      </c>
      <c r="B1" s="122"/>
      <c r="C1" s="122"/>
      <c r="D1" s="122"/>
      <c r="E1" s="122"/>
      <c r="F1" s="122"/>
    </row>
    <row r="2" spans="1:6" ht="15" customHeight="1">
      <c r="A2" s="122"/>
      <c r="B2" s="122"/>
      <c r="C2" s="122"/>
      <c r="D2" s="122"/>
      <c r="E2" s="122"/>
      <c r="F2" s="122"/>
    </row>
    <row r="3" spans="1:5" ht="15" customHeight="1">
      <c r="A3" s="13"/>
      <c r="B3" s="13"/>
      <c r="C3" s="13"/>
      <c r="D3" s="13"/>
      <c r="E3" s="13"/>
    </row>
    <row r="4" spans="1:6" ht="19.5" customHeight="1" thickBot="1">
      <c r="A4" s="14" t="s">
        <v>51</v>
      </c>
      <c r="B4" s="14" t="s">
        <v>52</v>
      </c>
      <c r="C4" s="14" t="s">
        <v>53</v>
      </c>
      <c r="D4" s="14" t="s">
        <v>47</v>
      </c>
      <c r="E4" s="14" t="s">
        <v>48</v>
      </c>
      <c r="F4" s="58" t="s">
        <v>71</v>
      </c>
    </row>
    <row r="5" spans="1:10" ht="19.5" customHeight="1">
      <c r="A5" s="15" t="s">
        <v>10</v>
      </c>
      <c r="B5" s="119">
        <v>0.4166666666666667</v>
      </c>
      <c r="C5" s="15">
        <v>1</v>
      </c>
      <c r="D5" s="56" t="s">
        <v>119</v>
      </c>
      <c r="E5" s="56" t="s">
        <v>98</v>
      </c>
      <c r="F5" s="75">
        <v>4</v>
      </c>
      <c r="G5" s="77"/>
      <c r="I5">
        <v>1</v>
      </c>
      <c r="J5" t="s">
        <v>72</v>
      </c>
    </row>
    <row r="6" spans="1:10" ht="19.5" customHeight="1">
      <c r="A6" s="16" t="s">
        <v>11</v>
      </c>
      <c r="B6" s="120"/>
      <c r="C6" s="16">
        <v>2</v>
      </c>
      <c r="D6" s="57" t="s">
        <v>102</v>
      </c>
      <c r="E6" s="57" t="s">
        <v>98</v>
      </c>
      <c r="F6" s="75">
        <v>4</v>
      </c>
      <c r="G6" s="77"/>
      <c r="I6">
        <v>2</v>
      </c>
      <c r="J6" t="s">
        <v>68</v>
      </c>
    </row>
    <row r="7" spans="1:10" ht="19.5" customHeight="1">
      <c r="A7" s="16" t="s">
        <v>12</v>
      </c>
      <c r="B7" s="120"/>
      <c r="C7" s="16">
        <v>3</v>
      </c>
      <c r="D7" s="57" t="s">
        <v>103</v>
      </c>
      <c r="E7" s="57" t="s">
        <v>98</v>
      </c>
      <c r="F7" s="76">
        <v>4</v>
      </c>
      <c r="G7" s="77"/>
      <c r="I7">
        <v>3</v>
      </c>
      <c r="J7" t="s">
        <v>69</v>
      </c>
    </row>
    <row r="8" spans="1:10" ht="19.5" customHeight="1" thickBot="1">
      <c r="A8" s="14" t="s">
        <v>13</v>
      </c>
      <c r="B8" s="121"/>
      <c r="C8" s="14">
        <v>4</v>
      </c>
      <c r="D8" s="32" t="s">
        <v>104</v>
      </c>
      <c r="E8" s="32" t="s">
        <v>98</v>
      </c>
      <c r="F8" s="75">
        <v>4</v>
      </c>
      <c r="G8" s="77"/>
      <c r="I8">
        <v>4</v>
      </c>
      <c r="J8" t="s">
        <v>70</v>
      </c>
    </row>
    <row r="9" spans="1:7" ht="19.5" customHeight="1">
      <c r="A9" s="15" t="s">
        <v>14</v>
      </c>
      <c r="B9" s="119">
        <v>0.4375</v>
      </c>
      <c r="C9" s="15">
        <v>1</v>
      </c>
      <c r="D9" s="56" t="s">
        <v>118</v>
      </c>
      <c r="E9" s="56" t="s">
        <v>98</v>
      </c>
      <c r="F9" s="75">
        <v>3</v>
      </c>
      <c r="G9" s="77"/>
    </row>
    <row r="10" spans="1:7" ht="19.5" customHeight="1">
      <c r="A10" s="16" t="s">
        <v>15</v>
      </c>
      <c r="B10" s="120"/>
      <c r="C10" s="16">
        <v>2</v>
      </c>
      <c r="D10" s="57" t="s">
        <v>99</v>
      </c>
      <c r="E10" s="57" t="s">
        <v>98</v>
      </c>
      <c r="F10" s="75">
        <v>4</v>
      </c>
      <c r="G10" s="77"/>
    </row>
    <row r="11" spans="1:7" ht="19.5" customHeight="1">
      <c r="A11" s="16" t="s">
        <v>16</v>
      </c>
      <c r="B11" s="120"/>
      <c r="C11" s="16">
        <v>3</v>
      </c>
      <c r="D11" s="57" t="s">
        <v>78</v>
      </c>
      <c r="E11" s="57" t="s">
        <v>98</v>
      </c>
      <c r="F11" s="75">
        <v>3</v>
      </c>
      <c r="G11" s="77"/>
    </row>
    <row r="12" spans="1:7" ht="19.5" customHeight="1" thickBot="1">
      <c r="A12" s="14" t="s">
        <v>17</v>
      </c>
      <c r="B12" s="121"/>
      <c r="C12" s="14">
        <v>4</v>
      </c>
      <c r="D12" s="32" t="s">
        <v>105</v>
      </c>
      <c r="E12" s="32" t="s">
        <v>106</v>
      </c>
      <c r="F12" s="75">
        <v>3</v>
      </c>
      <c r="G12" s="77"/>
    </row>
    <row r="13" spans="1:12" ht="19.5" customHeight="1">
      <c r="A13" s="15" t="s">
        <v>18</v>
      </c>
      <c r="B13" s="119">
        <v>0.4583333333333333</v>
      </c>
      <c r="C13" s="15">
        <v>1</v>
      </c>
      <c r="D13" s="56" t="s">
        <v>108</v>
      </c>
      <c r="E13" s="56" t="s">
        <v>77</v>
      </c>
      <c r="F13" s="75">
        <v>4</v>
      </c>
      <c r="G13" s="77"/>
      <c r="J13" s="67"/>
      <c r="K13" s="68"/>
      <c r="L13" s="68"/>
    </row>
    <row r="14" spans="1:7" ht="19.5" customHeight="1">
      <c r="A14" s="16" t="s">
        <v>19</v>
      </c>
      <c r="B14" s="120"/>
      <c r="C14" s="16">
        <v>2</v>
      </c>
      <c r="D14" s="57" t="s">
        <v>107</v>
      </c>
      <c r="E14" s="57" t="s">
        <v>77</v>
      </c>
      <c r="F14" s="75">
        <v>4</v>
      </c>
      <c r="G14" s="77"/>
    </row>
    <row r="15" spans="1:7" ht="19.5" customHeight="1">
      <c r="A15" s="16" t="s">
        <v>20</v>
      </c>
      <c r="B15" s="120"/>
      <c r="C15" s="16">
        <v>3</v>
      </c>
      <c r="D15" s="57" t="s">
        <v>93</v>
      </c>
      <c r="E15" s="57" t="s">
        <v>77</v>
      </c>
      <c r="F15" s="75">
        <v>1</v>
      </c>
      <c r="G15" s="77"/>
    </row>
    <row r="16" spans="1:7" ht="19.5" customHeight="1" thickBot="1">
      <c r="A16" s="14" t="s">
        <v>21</v>
      </c>
      <c r="B16" s="121"/>
      <c r="C16" s="14">
        <v>4</v>
      </c>
      <c r="D16" s="32" t="s">
        <v>91</v>
      </c>
      <c r="E16" s="32" t="s">
        <v>77</v>
      </c>
      <c r="F16" s="75">
        <v>1</v>
      </c>
      <c r="G16" s="77"/>
    </row>
    <row r="17" spans="1:7" ht="19.5" customHeight="1">
      <c r="A17" s="15" t="s">
        <v>22</v>
      </c>
      <c r="B17" s="119">
        <v>0.4791666666666667</v>
      </c>
      <c r="C17" s="15">
        <v>1</v>
      </c>
      <c r="D17" s="56"/>
      <c r="E17" s="56"/>
      <c r="F17" s="75"/>
      <c r="G17" s="77"/>
    </row>
    <row r="18" spans="1:7" ht="19.5" customHeight="1">
      <c r="A18" s="16" t="s">
        <v>23</v>
      </c>
      <c r="B18" s="120"/>
      <c r="C18" s="16">
        <v>2</v>
      </c>
      <c r="D18" s="57" t="s">
        <v>97</v>
      </c>
      <c r="E18" s="57" t="s">
        <v>77</v>
      </c>
      <c r="F18" s="75">
        <v>2</v>
      </c>
      <c r="G18" s="77"/>
    </row>
    <row r="19" spans="1:7" ht="19.5" customHeight="1">
      <c r="A19" s="16" t="s">
        <v>24</v>
      </c>
      <c r="B19" s="120"/>
      <c r="C19" s="16">
        <v>3</v>
      </c>
      <c r="D19" s="57" t="s">
        <v>90</v>
      </c>
      <c r="E19" s="57" t="s">
        <v>77</v>
      </c>
      <c r="F19" s="75">
        <v>1</v>
      </c>
      <c r="G19" s="77"/>
    </row>
    <row r="20" spans="1:7" ht="19.5" customHeight="1" thickBot="1">
      <c r="A20" s="14" t="s">
        <v>25</v>
      </c>
      <c r="B20" s="121"/>
      <c r="C20" s="14">
        <v>4</v>
      </c>
      <c r="D20" s="32" t="s">
        <v>113</v>
      </c>
      <c r="E20" s="32" t="s">
        <v>110</v>
      </c>
      <c r="F20" s="75">
        <v>3</v>
      </c>
      <c r="G20" s="77"/>
    </row>
    <row r="21" spans="1:14" ht="19.5" customHeight="1">
      <c r="A21" s="15" t="s">
        <v>26</v>
      </c>
      <c r="B21" s="119">
        <v>0.5</v>
      </c>
      <c r="C21" s="15">
        <v>1</v>
      </c>
      <c r="D21" s="56" t="s">
        <v>114</v>
      </c>
      <c r="E21" s="56" t="s">
        <v>110</v>
      </c>
      <c r="F21" s="75">
        <v>2</v>
      </c>
      <c r="G21" s="77"/>
      <c r="J21" s="67"/>
      <c r="K21" s="68"/>
      <c r="L21" s="68"/>
      <c r="M21" s="69"/>
      <c r="N21" s="67"/>
    </row>
    <row r="22" spans="1:14" ht="19.5" customHeight="1">
      <c r="A22" s="16" t="s">
        <v>27</v>
      </c>
      <c r="B22" s="120"/>
      <c r="C22" s="16">
        <v>2</v>
      </c>
      <c r="D22" s="57" t="s">
        <v>112</v>
      </c>
      <c r="E22" s="57" t="s">
        <v>110</v>
      </c>
      <c r="F22" s="75">
        <v>2</v>
      </c>
      <c r="G22" s="77"/>
      <c r="J22" s="67"/>
      <c r="K22" s="70"/>
      <c r="L22" s="70"/>
      <c r="M22" s="69"/>
      <c r="N22" s="67"/>
    </row>
    <row r="23" spans="1:14" ht="19.5" customHeight="1">
      <c r="A23" s="16" t="s">
        <v>28</v>
      </c>
      <c r="B23" s="120"/>
      <c r="C23" s="16">
        <v>3</v>
      </c>
      <c r="D23" s="57" t="s">
        <v>92</v>
      </c>
      <c r="E23" s="57" t="s">
        <v>77</v>
      </c>
      <c r="F23" s="75">
        <v>1</v>
      </c>
      <c r="G23" s="77"/>
      <c r="J23" s="67"/>
      <c r="K23" s="67"/>
      <c r="L23" s="67"/>
      <c r="M23" s="67"/>
      <c r="N23" s="67"/>
    </row>
    <row r="24" spans="1:14" ht="19.5" customHeight="1" thickBot="1">
      <c r="A24" s="14" t="s">
        <v>29</v>
      </c>
      <c r="B24" s="121"/>
      <c r="C24" s="14">
        <v>4</v>
      </c>
      <c r="D24" s="32" t="s">
        <v>109</v>
      </c>
      <c r="E24" s="32" t="s">
        <v>110</v>
      </c>
      <c r="F24" s="75">
        <v>1</v>
      </c>
      <c r="G24" s="77"/>
      <c r="J24" s="67"/>
      <c r="K24" s="67"/>
      <c r="L24" s="67"/>
      <c r="M24" s="67"/>
      <c r="N24" s="67"/>
    </row>
    <row r="25" spans="1:7" ht="19.5" customHeight="1">
      <c r="A25" s="15" t="s">
        <v>30</v>
      </c>
      <c r="B25" s="119">
        <v>0.5208333333333334</v>
      </c>
      <c r="C25" s="15">
        <v>1</v>
      </c>
      <c r="D25" s="56" t="s">
        <v>111</v>
      </c>
      <c r="E25" s="56" t="s">
        <v>110</v>
      </c>
      <c r="F25" s="75">
        <v>2</v>
      </c>
      <c r="G25" s="77"/>
    </row>
    <row r="26" spans="1:7" ht="19.5" customHeight="1">
      <c r="A26" s="16" t="s">
        <v>31</v>
      </c>
      <c r="B26" s="120"/>
      <c r="C26" s="16">
        <v>2</v>
      </c>
      <c r="D26" s="57"/>
      <c r="E26" s="57"/>
      <c r="F26" s="75"/>
      <c r="G26" s="77"/>
    </row>
    <row r="27" spans="1:7" ht="19.5" customHeight="1">
      <c r="A27" s="16" t="s">
        <v>32</v>
      </c>
      <c r="B27" s="120"/>
      <c r="C27" s="16">
        <v>3</v>
      </c>
      <c r="D27" s="57" t="s">
        <v>115</v>
      </c>
      <c r="E27" s="57" t="s">
        <v>110</v>
      </c>
      <c r="F27" s="75">
        <v>3</v>
      </c>
      <c r="G27" s="77"/>
    </row>
    <row r="28" spans="1:7" ht="19.5" customHeight="1" thickBot="1">
      <c r="A28" s="14" t="s">
        <v>33</v>
      </c>
      <c r="B28" s="121"/>
      <c r="C28" s="14">
        <v>4</v>
      </c>
      <c r="D28" s="32" t="s">
        <v>116</v>
      </c>
      <c r="E28" s="32" t="s">
        <v>110</v>
      </c>
      <c r="F28" s="75">
        <v>1</v>
      </c>
      <c r="G28" s="77"/>
    </row>
    <row r="29" spans="1:6" ht="19.5" customHeight="1">
      <c r="A29" s="15" t="s">
        <v>34</v>
      </c>
      <c r="B29" s="119">
        <v>0.5416666666666666</v>
      </c>
      <c r="C29" s="15">
        <v>1</v>
      </c>
      <c r="D29" s="56" t="s">
        <v>120</v>
      </c>
      <c r="E29" s="56" t="s">
        <v>121</v>
      </c>
      <c r="F29" s="75">
        <v>4</v>
      </c>
    </row>
    <row r="30" spans="1:6" ht="19.5" customHeight="1">
      <c r="A30" s="34" t="s">
        <v>35</v>
      </c>
      <c r="B30" s="120"/>
      <c r="C30" s="16">
        <v>2</v>
      </c>
      <c r="D30" s="57"/>
      <c r="E30" s="57"/>
      <c r="F30" s="75"/>
    </row>
    <row r="31" spans="1:6" ht="19.5" customHeight="1">
      <c r="A31" s="16" t="s">
        <v>36</v>
      </c>
      <c r="B31" s="120"/>
      <c r="C31" s="16">
        <v>3</v>
      </c>
      <c r="D31" s="57" t="s">
        <v>122</v>
      </c>
      <c r="E31" s="57" t="s">
        <v>121</v>
      </c>
      <c r="F31" s="75">
        <v>1</v>
      </c>
    </row>
    <row r="32" spans="1:6" ht="19.5" customHeight="1" thickBot="1">
      <c r="A32" s="14" t="s">
        <v>37</v>
      </c>
      <c r="B32" s="121"/>
      <c r="C32" s="14">
        <v>4</v>
      </c>
      <c r="D32" s="32"/>
      <c r="E32" s="32"/>
      <c r="F32" s="75"/>
    </row>
    <row r="33" spans="1:6" ht="19.5" customHeight="1">
      <c r="A33" s="15" t="s">
        <v>38</v>
      </c>
      <c r="B33" s="119">
        <v>0.5625</v>
      </c>
      <c r="C33" s="15">
        <v>1</v>
      </c>
      <c r="D33" s="57"/>
      <c r="E33" s="57"/>
      <c r="F33" s="75"/>
    </row>
    <row r="34" spans="1:6" ht="19.5" customHeight="1">
      <c r="A34" s="16" t="s">
        <v>39</v>
      </c>
      <c r="B34" s="120"/>
      <c r="C34" s="16">
        <v>2</v>
      </c>
      <c r="D34" s="57"/>
      <c r="E34" s="57"/>
      <c r="F34" s="75"/>
    </row>
    <row r="35" spans="1:6" ht="19.5" customHeight="1">
      <c r="A35" s="16" t="s">
        <v>40</v>
      </c>
      <c r="B35" s="120"/>
      <c r="C35" s="16">
        <v>3</v>
      </c>
      <c r="D35" s="57"/>
      <c r="E35" s="57"/>
      <c r="F35" s="75"/>
    </row>
    <row r="36" spans="1:6" ht="19.5" customHeight="1" thickBot="1">
      <c r="A36" s="14" t="s">
        <v>41</v>
      </c>
      <c r="B36" s="121"/>
      <c r="C36" s="14">
        <v>4</v>
      </c>
      <c r="D36" s="32"/>
      <c r="E36" s="32"/>
      <c r="F36" s="75"/>
    </row>
    <row r="37" spans="1:6" ht="19.5" customHeight="1">
      <c r="A37" s="15" t="s">
        <v>42</v>
      </c>
      <c r="B37" s="119">
        <v>0.5833333333333334</v>
      </c>
      <c r="C37" s="15">
        <v>1</v>
      </c>
      <c r="D37" s="57"/>
      <c r="E37" s="57"/>
      <c r="F37" s="75"/>
    </row>
    <row r="38" spans="1:6" ht="19.5" customHeight="1">
      <c r="A38" s="16" t="s">
        <v>43</v>
      </c>
      <c r="B38" s="120"/>
      <c r="C38" s="16">
        <v>2</v>
      </c>
      <c r="D38" s="57"/>
      <c r="E38" s="57"/>
      <c r="F38" s="75"/>
    </row>
    <row r="39" spans="1:6" ht="19.5" customHeight="1">
      <c r="A39" s="16" t="s">
        <v>44</v>
      </c>
      <c r="B39" s="120"/>
      <c r="C39" s="16">
        <v>3</v>
      </c>
      <c r="D39" s="57"/>
      <c r="E39" s="57"/>
      <c r="F39" s="75"/>
    </row>
    <row r="40" spans="1:6" ht="19.5" customHeight="1" thickBot="1">
      <c r="A40" s="14" t="s">
        <v>55</v>
      </c>
      <c r="B40" s="121"/>
      <c r="C40" s="14">
        <v>4</v>
      </c>
      <c r="D40" s="57"/>
      <c r="E40" s="57"/>
      <c r="F40" s="75"/>
    </row>
    <row r="41" spans="1:6" ht="19.5" customHeight="1">
      <c r="A41" s="15" t="s">
        <v>56</v>
      </c>
      <c r="B41" s="119">
        <v>0.6041666666666666</v>
      </c>
      <c r="C41" s="15">
        <v>1</v>
      </c>
      <c r="D41" s="56"/>
      <c r="E41" s="56"/>
      <c r="F41" s="75"/>
    </row>
    <row r="42" spans="1:6" ht="19.5" customHeight="1">
      <c r="A42" s="16" t="s">
        <v>57</v>
      </c>
      <c r="B42" s="120"/>
      <c r="C42" s="16">
        <v>2</v>
      </c>
      <c r="D42" s="57"/>
      <c r="E42" s="57"/>
      <c r="F42" s="75"/>
    </row>
    <row r="43" spans="1:6" ht="19.5" customHeight="1">
      <c r="A43" s="16" t="s">
        <v>58</v>
      </c>
      <c r="B43" s="120"/>
      <c r="C43" s="16">
        <v>3</v>
      </c>
      <c r="D43" s="57"/>
      <c r="E43" s="57"/>
      <c r="F43" s="75"/>
    </row>
    <row r="44" spans="1:6" ht="19.5" customHeight="1" thickBot="1">
      <c r="A44" s="14" t="s">
        <v>59</v>
      </c>
      <c r="B44" s="121"/>
      <c r="C44" s="14">
        <v>4</v>
      </c>
      <c r="D44" s="32"/>
      <c r="E44" s="32"/>
      <c r="F44" s="75"/>
    </row>
    <row r="45" spans="1:6" ht="19.5" customHeight="1">
      <c r="A45" s="15" t="s">
        <v>60</v>
      </c>
      <c r="B45" s="119">
        <v>0.625</v>
      </c>
      <c r="C45" s="15">
        <v>1</v>
      </c>
      <c r="D45" s="56"/>
      <c r="E45" s="56"/>
      <c r="F45" s="75"/>
    </row>
    <row r="46" spans="1:6" ht="19.5" customHeight="1">
      <c r="A46" s="16" t="s">
        <v>61</v>
      </c>
      <c r="B46" s="120"/>
      <c r="C46" s="16">
        <v>2</v>
      </c>
      <c r="D46" s="57"/>
      <c r="E46" s="57"/>
      <c r="F46" s="75"/>
    </row>
    <row r="47" spans="1:6" ht="19.5" customHeight="1">
      <c r="A47" s="16" t="s">
        <v>62</v>
      </c>
      <c r="B47" s="120"/>
      <c r="C47" s="16">
        <v>3</v>
      </c>
      <c r="D47" s="57"/>
      <c r="E47" s="57"/>
      <c r="F47" s="75"/>
    </row>
    <row r="48" spans="1:6" ht="19.5" customHeight="1" thickBot="1">
      <c r="A48" s="14" t="s">
        <v>63</v>
      </c>
      <c r="B48" s="121"/>
      <c r="C48" s="14">
        <v>4</v>
      </c>
      <c r="D48" s="73"/>
      <c r="E48" s="73"/>
      <c r="F48" s="75"/>
    </row>
    <row r="49" spans="1:6" ht="19.5" customHeight="1">
      <c r="A49" s="15" t="s">
        <v>64</v>
      </c>
      <c r="B49" s="119">
        <v>0.5833333333333334</v>
      </c>
      <c r="C49" s="15">
        <v>1</v>
      </c>
      <c r="D49" s="72"/>
      <c r="E49" s="72"/>
      <c r="F49" s="75"/>
    </row>
    <row r="50" spans="1:6" ht="19.5" customHeight="1">
      <c r="A50" s="16" t="s">
        <v>65</v>
      </c>
      <c r="B50" s="120"/>
      <c r="C50" s="16">
        <v>2</v>
      </c>
      <c r="D50" s="73"/>
      <c r="E50" s="73"/>
      <c r="F50" s="75"/>
    </row>
    <row r="51" spans="1:6" ht="19.5" customHeight="1">
      <c r="A51" s="16" t="s">
        <v>66</v>
      </c>
      <c r="B51" s="120"/>
      <c r="C51" s="16">
        <v>3</v>
      </c>
      <c r="D51" s="57"/>
      <c r="E51" s="57"/>
      <c r="F51" s="75"/>
    </row>
    <row r="52" spans="1:6" ht="19.5" customHeight="1" thickBot="1">
      <c r="A52" s="14" t="s">
        <v>67</v>
      </c>
      <c r="B52" s="121"/>
      <c r="C52" s="14">
        <v>4</v>
      </c>
      <c r="D52" s="32"/>
      <c r="E52" s="32"/>
      <c r="F52" s="75"/>
    </row>
    <row r="53" spans="1:6" ht="19.5" customHeight="1">
      <c r="A53" s="15" t="s">
        <v>73</v>
      </c>
      <c r="B53" s="119">
        <v>0.6041666666666666</v>
      </c>
      <c r="C53" s="15">
        <v>1</v>
      </c>
      <c r="D53" s="73"/>
      <c r="E53" s="73"/>
      <c r="F53" s="75"/>
    </row>
    <row r="54" spans="1:6" ht="19.5" customHeight="1" thickBot="1">
      <c r="A54" s="16" t="s">
        <v>74</v>
      </c>
      <c r="B54" s="120"/>
      <c r="C54" s="16">
        <v>2</v>
      </c>
      <c r="D54" s="74"/>
      <c r="E54" s="74"/>
      <c r="F54" s="75"/>
    </row>
    <row r="55" spans="1:6" ht="19.5" customHeight="1">
      <c r="A55" s="16" t="s">
        <v>75</v>
      </c>
      <c r="B55" s="120"/>
      <c r="C55" s="16">
        <v>3</v>
      </c>
      <c r="D55" s="73"/>
      <c r="E55" s="73"/>
      <c r="F55" s="75"/>
    </row>
    <row r="56" spans="1:6" ht="19.5" customHeight="1" thickBot="1">
      <c r="A56" s="14" t="s">
        <v>76</v>
      </c>
      <c r="B56" s="121"/>
      <c r="C56" s="14">
        <v>4</v>
      </c>
      <c r="D56" s="74"/>
      <c r="E56" s="74"/>
      <c r="F56" s="75"/>
    </row>
    <row r="57" spans="1:6" ht="19.5" customHeight="1">
      <c r="A57" s="15" t="s">
        <v>79</v>
      </c>
      <c r="B57" s="119">
        <v>0.625</v>
      </c>
      <c r="C57" s="15">
        <v>1</v>
      </c>
      <c r="D57" s="57"/>
      <c r="E57" s="57"/>
      <c r="F57" s="75"/>
    </row>
    <row r="58" spans="1:6" ht="19.5" customHeight="1">
      <c r="A58" s="16" t="s">
        <v>80</v>
      </c>
      <c r="B58" s="120"/>
      <c r="C58" s="16">
        <v>2</v>
      </c>
      <c r="D58" s="73"/>
      <c r="E58" s="73"/>
      <c r="F58" s="75"/>
    </row>
    <row r="59" spans="1:6" ht="19.5" customHeight="1">
      <c r="A59" s="16" t="s">
        <v>81</v>
      </c>
      <c r="B59" s="120"/>
      <c r="C59" s="16">
        <v>3</v>
      </c>
      <c r="D59" s="73"/>
      <c r="E59" s="73"/>
      <c r="F59" s="75"/>
    </row>
    <row r="60" spans="1:6" ht="19.5" customHeight="1" thickBot="1">
      <c r="A60" s="14" t="s">
        <v>82</v>
      </c>
      <c r="B60" s="121"/>
      <c r="C60" s="14">
        <v>4</v>
      </c>
      <c r="D60" s="74"/>
      <c r="E60" s="74"/>
      <c r="F60" s="75"/>
    </row>
    <row r="61" spans="1:5" ht="19.5" customHeight="1">
      <c r="A61" s="15" t="s">
        <v>83</v>
      </c>
      <c r="B61" s="119">
        <v>0.6458333333333334</v>
      </c>
      <c r="C61" s="15">
        <v>1</v>
      </c>
      <c r="D61" s="1" t="s">
        <v>100</v>
      </c>
      <c r="E61" s="1" t="s">
        <v>100</v>
      </c>
    </row>
    <row r="62" spans="1:6" ht="19.5" customHeight="1">
      <c r="A62" s="16" t="s">
        <v>94</v>
      </c>
      <c r="B62" s="120"/>
      <c r="C62" s="16">
        <v>2</v>
      </c>
      <c r="D62" s="73"/>
      <c r="E62" s="73"/>
      <c r="F62" s="75"/>
    </row>
    <row r="63" spans="1:6" ht="19.5" customHeight="1">
      <c r="A63" s="16" t="s">
        <v>95</v>
      </c>
      <c r="B63" s="120"/>
      <c r="C63" s="16">
        <v>3</v>
      </c>
      <c r="D63" s="73"/>
      <c r="E63" s="73"/>
      <c r="F63" s="75"/>
    </row>
    <row r="64" spans="1:6" ht="19.5" customHeight="1" thickBot="1">
      <c r="A64" s="14" t="s">
        <v>96</v>
      </c>
      <c r="B64" s="121"/>
      <c r="C64" s="14">
        <v>4</v>
      </c>
      <c r="D64" s="74"/>
      <c r="E64" s="74"/>
      <c r="F64" s="75"/>
    </row>
  </sheetData>
  <sheetProtection/>
  <mergeCells count="16">
    <mergeCell ref="A1:F2"/>
    <mergeCell ref="B25:B28"/>
    <mergeCell ref="B17:B20"/>
    <mergeCell ref="B5:B8"/>
    <mergeCell ref="B9:B12"/>
    <mergeCell ref="B13:B16"/>
    <mergeCell ref="B21:B24"/>
    <mergeCell ref="B61:B64"/>
    <mergeCell ref="B53:B56"/>
    <mergeCell ref="B57:B60"/>
    <mergeCell ref="B29:B32"/>
    <mergeCell ref="B33:B36"/>
    <mergeCell ref="B37:B40"/>
    <mergeCell ref="B41:B44"/>
    <mergeCell ref="B45:B48"/>
    <mergeCell ref="B49:B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2:J87"/>
  <sheetViews>
    <sheetView showGridLines="0" zoomScale="235" zoomScaleNormal="235" zoomScalePageLayoutView="0" workbookViewId="0" topLeftCell="A1">
      <selection activeCell="A7" sqref="A7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4.8515625" style="0" customWidth="1"/>
    <col min="4" max="4" width="12.8515625" style="0" customWidth="1"/>
    <col min="5" max="5" width="5.7109375" style="0" customWidth="1"/>
    <col min="6" max="6" width="15.28125" style="1" customWidth="1"/>
    <col min="7" max="7" width="4.7109375" style="1" customWidth="1"/>
    <col min="8" max="8" width="16.00390625" style="1" customWidth="1"/>
    <col min="9" max="9" width="7.57421875" style="1" customWidth="1"/>
    <col min="10" max="10" width="12.421875" style="0" customWidth="1"/>
  </cols>
  <sheetData>
    <row r="1" ht="4.5" customHeight="1" thickBot="1"/>
    <row r="2" spans="1:9" ht="12.75">
      <c r="A2" s="26"/>
      <c r="B2" s="134" t="s">
        <v>47</v>
      </c>
      <c r="C2" s="135"/>
      <c r="D2" s="134" t="s">
        <v>89</v>
      </c>
      <c r="E2" s="135"/>
      <c r="F2" s="136" t="s">
        <v>3</v>
      </c>
      <c r="G2" s="135"/>
      <c r="H2" s="84" t="s">
        <v>5</v>
      </c>
      <c r="I2" s="27" t="s">
        <v>7</v>
      </c>
    </row>
    <row r="3" spans="1:9" ht="12.75">
      <c r="A3" s="124">
        <v>7</v>
      </c>
      <c r="B3" s="127" t="s">
        <v>120</v>
      </c>
      <c r="C3" s="128"/>
      <c r="D3" s="130" t="s">
        <v>121</v>
      </c>
      <c r="E3" s="131"/>
      <c r="F3" s="127">
        <v>86</v>
      </c>
      <c r="G3" s="128"/>
      <c r="H3" s="79">
        <v>100</v>
      </c>
      <c r="I3" s="10">
        <v>186</v>
      </c>
    </row>
    <row r="4" spans="1:9" ht="12.75">
      <c r="A4" s="124"/>
      <c r="B4" s="127"/>
      <c r="C4" s="128"/>
      <c r="D4" s="130"/>
      <c r="E4" s="131"/>
      <c r="F4" s="127">
        <v>0</v>
      </c>
      <c r="G4" s="128"/>
      <c r="H4" s="79">
        <v>0</v>
      </c>
      <c r="I4" s="10">
        <v>0</v>
      </c>
    </row>
    <row r="5" spans="1:9" ht="12.75">
      <c r="A5" s="124"/>
      <c r="B5" s="127" t="s">
        <v>122</v>
      </c>
      <c r="C5" s="128"/>
      <c r="D5" s="130" t="s">
        <v>121</v>
      </c>
      <c r="E5" s="131"/>
      <c r="F5" s="127">
        <v>84</v>
      </c>
      <c r="G5" s="128"/>
      <c r="H5" s="79">
        <v>75</v>
      </c>
      <c r="I5" s="10">
        <v>159</v>
      </c>
    </row>
    <row r="6" spans="1:9" ht="13.5" thickBot="1">
      <c r="A6" s="124"/>
      <c r="B6" s="132"/>
      <c r="C6" s="133"/>
      <c r="D6" s="130"/>
      <c r="E6" s="131"/>
      <c r="F6" s="127">
        <v>0</v>
      </c>
      <c r="G6" s="128"/>
      <c r="H6" s="79">
        <v>0</v>
      </c>
      <c r="I6" s="10">
        <v>0</v>
      </c>
    </row>
    <row r="7" ht="9.75" customHeight="1">
      <c r="B7" s="81">
        <f ca="1">NOW()</f>
        <v>44467.562004513886</v>
      </c>
    </row>
    <row r="8" spans="2:10" ht="12.75" customHeight="1">
      <c r="B8" s="83" t="s">
        <v>45</v>
      </c>
      <c r="C8" s="129"/>
      <c r="D8" s="129"/>
      <c r="E8" s="129"/>
      <c r="F8" s="129"/>
      <c r="G8" s="129"/>
      <c r="H8" s="129"/>
      <c r="I8" s="125"/>
      <c r="J8" s="125"/>
    </row>
    <row r="9" spans="1:9" ht="3" customHeight="1" thickBot="1">
      <c r="A9" s="8"/>
      <c r="B9" s="8"/>
      <c r="C9" s="8"/>
      <c r="D9" s="8"/>
      <c r="E9" s="8"/>
      <c r="F9" s="9"/>
      <c r="G9" s="9"/>
      <c r="H9" s="9"/>
      <c r="I9" s="9"/>
    </row>
    <row r="10" spans="1:9" ht="12" customHeight="1" thickTop="1">
      <c r="A10" s="28" t="s">
        <v>46</v>
      </c>
      <c r="B10" s="126" t="s">
        <v>85</v>
      </c>
      <c r="C10" s="126"/>
      <c r="D10" s="126" t="s">
        <v>86</v>
      </c>
      <c r="E10" s="126"/>
      <c r="F10" s="123" t="s">
        <v>87</v>
      </c>
      <c r="G10" s="123"/>
      <c r="H10" s="123" t="s">
        <v>88</v>
      </c>
      <c r="I10" s="123"/>
    </row>
    <row r="11" spans="1:9" s="6" customFormat="1" ht="10.5" customHeight="1">
      <c r="A11" s="39" t="s">
        <v>10</v>
      </c>
      <c r="B11" s="41" t="s">
        <v>109</v>
      </c>
      <c r="C11" s="41">
        <v>250</v>
      </c>
      <c r="D11" s="86" t="s">
        <v>97</v>
      </c>
      <c r="E11" s="41">
        <v>251</v>
      </c>
      <c r="F11" s="41" t="s">
        <v>78</v>
      </c>
      <c r="G11" s="41">
        <v>283</v>
      </c>
      <c r="H11" s="78" t="s">
        <v>103</v>
      </c>
      <c r="I11" s="47">
        <v>247</v>
      </c>
    </row>
    <row r="12" spans="1:9" s="6" customFormat="1" ht="10.5" customHeight="1">
      <c r="A12" s="39" t="s">
        <v>11</v>
      </c>
      <c r="B12" s="41" t="s">
        <v>91</v>
      </c>
      <c r="C12" s="41">
        <v>229</v>
      </c>
      <c r="D12" s="86" t="s">
        <v>114</v>
      </c>
      <c r="E12" s="41">
        <v>229</v>
      </c>
      <c r="F12" s="41" t="s">
        <v>118</v>
      </c>
      <c r="G12" s="41">
        <v>226</v>
      </c>
      <c r="H12" s="78" t="s">
        <v>108</v>
      </c>
      <c r="I12" s="47">
        <v>238</v>
      </c>
    </row>
    <row r="13" spans="1:9" s="6" customFormat="1" ht="10.5" customHeight="1">
      <c r="A13" s="39" t="s">
        <v>12</v>
      </c>
      <c r="B13" s="41" t="s">
        <v>116</v>
      </c>
      <c r="C13" s="41">
        <v>213</v>
      </c>
      <c r="D13" s="86" t="s">
        <v>111</v>
      </c>
      <c r="E13" s="41">
        <v>225</v>
      </c>
      <c r="F13" s="41" t="s">
        <v>113</v>
      </c>
      <c r="G13" s="41">
        <v>207</v>
      </c>
      <c r="H13" s="78" t="s">
        <v>99</v>
      </c>
      <c r="I13" s="47">
        <v>223</v>
      </c>
    </row>
    <row r="14" spans="1:9" s="6" customFormat="1" ht="10.5" customHeight="1">
      <c r="A14" s="38" t="s">
        <v>13</v>
      </c>
      <c r="B14" s="41" t="s">
        <v>93</v>
      </c>
      <c r="C14" s="41">
        <v>213</v>
      </c>
      <c r="D14" s="86" t="s">
        <v>112</v>
      </c>
      <c r="E14" s="41">
        <v>194</v>
      </c>
      <c r="F14" s="41" t="s">
        <v>105</v>
      </c>
      <c r="G14" s="41">
        <v>196</v>
      </c>
      <c r="H14" s="78" t="s">
        <v>107</v>
      </c>
      <c r="I14" s="47">
        <v>216</v>
      </c>
    </row>
    <row r="15" spans="1:9" s="6" customFormat="1" ht="10.5" customHeight="1">
      <c r="A15" s="82" t="s">
        <v>14</v>
      </c>
      <c r="B15" s="41" t="s">
        <v>92</v>
      </c>
      <c r="C15" s="41">
        <v>185</v>
      </c>
      <c r="D15" s="86"/>
      <c r="E15" s="41"/>
      <c r="F15" s="41" t="s">
        <v>115</v>
      </c>
      <c r="G15" s="41">
        <v>157</v>
      </c>
      <c r="H15" s="78" t="s">
        <v>102</v>
      </c>
      <c r="I15" s="47">
        <v>206</v>
      </c>
    </row>
    <row r="16" spans="1:9" s="6" customFormat="1" ht="10.5" customHeight="1">
      <c r="A16" s="38" t="s">
        <v>15</v>
      </c>
      <c r="B16" s="41" t="s">
        <v>90</v>
      </c>
      <c r="C16" s="41">
        <v>178</v>
      </c>
      <c r="D16" s="86"/>
      <c r="E16" s="41"/>
      <c r="F16" s="41"/>
      <c r="G16" s="41"/>
      <c r="H16" s="78" t="s">
        <v>120</v>
      </c>
      <c r="I16" s="47">
        <v>186</v>
      </c>
    </row>
    <row r="17" spans="1:9" s="6" customFormat="1" ht="10.5" customHeight="1">
      <c r="A17" s="38" t="s">
        <v>16</v>
      </c>
      <c r="B17" s="41" t="s">
        <v>122</v>
      </c>
      <c r="C17" s="41">
        <v>159</v>
      </c>
      <c r="D17" s="86"/>
      <c r="E17" s="41"/>
      <c r="F17" s="41"/>
      <c r="G17" s="41"/>
      <c r="H17" s="78" t="s">
        <v>104</v>
      </c>
      <c r="I17" s="47">
        <v>184</v>
      </c>
    </row>
    <row r="18" spans="1:9" s="6" customFormat="1" ht="10.5" customHeight="1">
      <c r="A18" s="38" t="s">
        <v>17</v>
      </c>
      <c r="B18" s="41"/>
      <c r="C18" s="41"/>
      <c r="D18" s="86"/>
      <c r="E18" s="41"/>
      <c r="F18" s="41"/>
      <c r="G18" s="41"/>
      <c r="H18" s="78" t="s">
        <v>119</v>
      </c>
      <c r="I18" s="47">
        <v>128</v>
      </c>
    </row>
    <row r="19" spans="1:9" ht="10.5" customHeight="1">
      <c r="A19" s="38" t="s">
        <v>18</v>
      </c>
      <c r="B19" s="41"/>
      <c r="C19" s="41"/>
      <c r="D19" s="86"/>
      <c r="E19" s="41"/>
      <c r="F19" s="41"/>
      <c r="G19" s="41"/>
      <c r="H19" s="78"/>
      <c r="I19" s="47"/>
    </row>
    <row r="20" spans="1:9" ht="10.5" customHeight="1">
      <c r="A20" s="38" t="s">
        <v>19</v>
      </c>
      <c r="B20" s="41"/>
      <c r="C20" s="41"/>
      <c r="D20" s="86"/>
      <c r="E20" s="41"/>
      <c r="F20" s="41"/>
      <c r="G20" s="41"/>
      <c r="H20" s="78"/>
      <c r="I20" s="47"/>
    </row>
    <row r="21" spans="1:9" ht="10.5" customHeight="1">
      <c r="A21" s="82" t="s">
        <v>20</v>
      </c>
      <c r="B21" s="41"/>
      <c r="C21" s="41"/>
      <c r="D21" s="86"/>
      <c r="E21" s="41"/>
      <c r="F21" s="41"/>
      <c r="G21" s="41"/>
      <c r="H21" s="78"/>
      <c r="I21" s="47"/>
    </row>
    <row r="22" spans="1:9" ht="10.5" customHeight="1">
      <c r="A22" s="38" t="s">
        <v>21</v>
      </c>
      <c r="B22" s="41"/>
      <c r="C22" s="41"/>
      <c r="D22" s="86"/>
      <c r="E22" s="41"/>
      <c r="F22" s="41"/>
      <c r="G22" s="41"/>
      <c r="H22" s="78"/>
      <c r="I22" s="47"/>
    </row>
    <row r="23" spans="1:9" ht="10.5" customHeight="1">
      <c r="A23" s="38" t="s">
        <v>22</v>
      </c>
      <c r="B23" s="41"/>
      <c r="C23" s="41"/>
      <c r="D23" s="86"/>
      <c r="E23" s="41"/>
      <c r="F23" s="41"/>
      <c r="G23" s="41"/>
      <c r="H23" s="78"/>
      <c r="I23" s="47"/>
    </row>
    <row r="24" spans="1:9" ht="10.5" customHeight="1">
      <c r="A24" s="38" t="s">
        <v>23</v>
      </c>
      <c r="B24" s="41"/>
      <c r="C24" s="41"/>
      <c r="D24" s="86"/>
      <c r="E24" s="41"/>
      <c r="F24" s="41"/>
      <c r="G24" s="41"/>
      <c r="H24" s="78"/>
      <c r="I24" s="47"/>
    </row>
    <row r="25" spans="1:9" ht="10.5" customHeight="1">
      <c r="A25" s="38" t="s">
        <v>24</v>
      </c>
      <c r="B25" s="41"/>
      <c r="C25" s="41"/>
      <c r="D25" s="86"/>
      <c r="E25" s="41"/>
      <c r="F25" s="41"/>
      <c r="G25" s="41"/>
      <c r="H25" s="78"/>
      <c r="I25" s="47"/>
    </row>
    <row r="26" spans="1:10" ht="10.5" customHeight="1">
      <c r="A26" s="6" t="s">
        <v>25</v>
      </c>
      <c r="B26" s="41"/>
      <c r="C26" s="41"/>
      <c r="D26" s="86"/>
      <c r="E26" s="41"/>
      <c r="F26" s="41"/>
      <c r="G26" s="41"/>
      <c r="H26" s="78"/>
      <c r="I26" s="47"/>
      <c r="J26" s="6"/>
    </row>
    <row r="27" spans="1:10" ht="12.75">
      <c r="A27" s="6"/>
      <c r="B27" s="6"/>
      <c r="C27" s="6"/>
      <c r="D27" s="88"/>
      <c r="E27" s="41"/>
      <c r="F27" s="41"/>
      <c r="G27" s="41"/>
      <c r="H27" s="47"/>
      <c r="I27" s="47"/>
      <c r="J27" s="6"/>
    </row>
    <row r="28" spans="1:10" ht="12.75">
      <c r="A28" s="6"/>
      <c r="B28" s="6"/>
      <c r="C28" s="6"/>
      <c r="D28" s="88"/>
      <c r="E28" s="41"/>
      <c r="F28" s="41"/>
      <c r="G28" s="41"/>
      <c r="H28" s="47"/>
      <c r="I28" s="47"/>
      <c r="J28" s="6"/>
    </row>
    <row r="29" spans="1:10" ht="12.75">
      <c r="A29" s="6"/>
      <c r="B29" s="6"/>
      <c r="C29" s="6"/>
      <c r="D29" s="88"/>
      <c r="E29" s="41"/>
      <c r="F29" s="41"/>
      <c r="G29" s="41"/>
      <c r="H29" s="47"/>
      <c r="I29" s="47"/>
      <c r="J29" s="6"/>
    </row>
    <row r="30" spans="1:10" ht="12.75">
      <c r="A30" s="6"/>
      <c r="B30" s="6"/>
      <c r="C30" s="6"/>
      <c r="D30" s="6"/>
      <c r="E30" s="41"/>
      <c r="F30" s="41"/>
      <c r="G30" s="41"/>
      <c r="H30" s="47"/>
      <c r="I30" s="47"/>
      <c r="J30" s="6"/>
    </row>
    <row r="31" spans="1:10" ht="12.75">
      <c r="A31" s="6"/>
      <c r="B31" s="6"/>
      <c r="C31" s="6"/>
      <c r="D31" s="6"/>
      <c r="E31" s="6"/>
      <c r="F31" s="41"/>
      <c r="G31" s="41"/>
      <c r="H31" s="47"/>
      <c r="I31" s="47"/>
      <c r="J31" s="6"/>
    </row>
    <row r="32" spans="1:10" ht="12.75">
      <c r="A32" s="6"/>
      <c r="B32" s="6"/>
      <c r="C32" s="6"/>
      <c r="D32" s="6"/>
      <c r="E32" s="6"/>
      <c r="F32" s="41"/>
      <c r="G32" s="41"/>
      <c r="H32" s="47"/>
      <c r="I32" s="47"/>
      <c r="J32" s="6"/>
    </row>
    <row r="33" spans="1:10" ht="12.75">
      <c r="A33" s="6"/>
      <c r="B33" s="6"/>
      <c r="C33" s="6"/>
      <c r="D33" s="6"/>
      <c r="E33" s="6"/>
      <c r="F33" s="41"/>
      <c r="G33" s="41"/>
      <c r="H33" s="47"/>
      <c r="I33" s="47"/>
      <c r="J33" s="6"/>
    </row>
    <row r="34" spans="1:10" ht="12.75">
      <c r="A34" s="6"/>
      <c r="B34" s="6"/>
      <c r="C34" s="6"/>
      <c r="D34" s="6"/>
      <c r="E34" s="6"/>
      <c r="F34" s="41"/>
      <c r="G34" s="41"/>
      <c r="H34" s="47"/>
      <c r="I34" s="47"/>
      <c r="J34" s="6"/>
    </row>
    <row r="35" spans="1:10" ht="12.75">
      <c r="A35" s="6"/>
      <c r="B35" s="6"/>
      <c r="C35" s="6"/>
      <c r="D35" s="6"/>
      <c r="E35" s="6"/>
      <c r="F35" s="41"/>
      <c r="G35" s="41"/>
      <c r="H35" s="47"/>
      <c r="I35" s="47"/>
      <c r="J35" s="6"/>
    </row>
    <row r="36" spans="1:10" ht="12.75">
      <c r="A36" s="6"/>
      <c r="B36" s="6"/>
      <c r="C36" s="6"/>
      <c r="D36" s="6"/>
      <c r="E36" s="6"/>
      <c r="F36" s="41"/>
      <c r="G36" s="41"/>
      <c r="H36" s="47"/>
      <c r="I36" s="47"/>
      <c r="J36" s="6"/>
    </row>
    <row r="37" spans="1:10" ht="12.75">
      <c r="A37" s="6"/>
      <c r="B37" s="6"/>
      <c r="C37" s="6"/>
      <c r="D37" s="6"/>
      <c r="E37" s="6"/>
      <c r="F37" s="41"/>
      <c r="G37" s="41"/>
      <c r="H37" s="47"/>
      <c r="I37" s="47"/>
      <c r="J37" s="6"/>
    </row>
    <row r="38" spans="4:7" ht="12.75">
      <c r="D38" s="85"/>
      <c r="E38" s="85"/>
      <c r="F38" s="80"/>
      <c r="G38" s="80"/>
    </row>
    <row r="39" spans="4:7" ht="12.75">
      <c r="D39" s="85"/>
      <c r="E39" s="85"/>
      <c r="G39" s="80"/>
    </row>
    <row r="40" spans="4:7" ht="12.75">
      <c r="D40" s="85"/>
      <c r="E40" s="85"/>
      <c r="G40" s="80"/>
    </row>
    <row r="41" spans="4:7" ht="12.75">
      <c r="D41" s="85"/>
      <c r="E41" s="85"/>
      <c r="G41" s="80"/>
    </row>
    <row r="42" spans="4:7" ht="12.75">
      <c r="D42" s="85"/>
      <c r="E42" s="85"/>
      <c r="G42" s="80"/>
    </row>
    <row r="43" spans="4:7" ht="12.75">
      <c r="D43" s="85"/>
      <c r="E43" s="85"/>
      <c r="G43" s="80"/>
    </row>
    <row r="44" spans="4:7" ht="12.75">
      <c r="D44" s="85"/>
      <c r="E44" s="85"/>
      <c r="G44" s="80"/>
    </row>
    <row r="45" spans="4:7" ht="12.75">
      <c r="D45" s="85"/>
      <c r="E45" s="85"/>
      <c r="G45" s="80"/>
    </row>
    <row r="46" spans="4:7" ht="12.75">
      <c r="D46" s="85"/>
      <c r="E46" s="85"/>
      <c r="G46" s="80"/>
    </row>
    <row r="47" spans="4:7" ht="12.75">
      <c r="D47" s="85"/>
      <c r="E47" s="85"/>
      <c r="G47" s="80"/>
    </row>
    <row r="48" spans="4:7" ht="12.75">
      <c r="D48" s="85"/>
      <c r="E48" s="85"/>
      <c r="G48" s="80"/>
    </row>
    <row r="49" spans="4:7" ht="12.75">
      <c r="D49" s="85"/>
      <c r="E49" s="85"/>
      <c r="G49" s="80"/>
    </row>
    <row r="50" spans="4:7" ht="12.75">
      <c r="D50" s="85"/>
      <c r="E50" s="85"/>
      <c r="G50" s="80"/>
    </row>
    <row r="51" spans="4:7" ht="12.75">
      <c r="D51" s="85"/>
      <c r="E51" s="85"/>
      <c r="G51" s="80"/>
    </row>
    <row r="52" spans="4:7" ht="12.75">
      <c r="D52" s="85"/>
      <c r="E52" s="85"/>
      <c r="G52" s="80"/>
    </row>
    <row r="53" spans="4:7" ht="12.75">
      <c r="D53" s="85"/>
      <c r="E53" s="85"/>
      <c r="G53" s="80"/>
    </row>
    <row r="54" spans="4:7" ht="12.75">
      <c r="D54" s="85"/>
      <c r="E54" s="85"/>
      <c r="G54" s="80"/>
    </row>
    <row r="55" spans="4:7" ht="12.75">
      <c r="D55" s="85"/>
      <c r="E55" s="85"/>
      <c r="G55" s="80"/>
    </row>
    <row r="56" spans="4:7" ht="12.75">
      <c r="D56" s="85"/>
      <c r="E56" s="85"/>
      <c r="G56" s="80"/>
    </row>
    <row r="57" spans="4:7" ht="12.75">
      <c r="D57" s="85"/>
      <c r="E57" s="85"/>
      <c r="G57" s="80"/>
    </row>
    <row r="58" spans="4:7" ht="12.75">
      <c r="D58" s="85"/>
      <c r="E58" s="85"/>
      <c r="G58" s="80"/>
    </row>
    <row r="59" spans="4:7" ht="12.75">
      <c r="D59" s="85"/>
      <c r="E59" s="85"/>
      <c r="G59" s="80"/>
    </row>
    <row r="60" spans="4:7" ht="12.75">
      <c r="D60" s="85"/>
      <c r="E60" s="85"/>
      <c r="G60" s="80"/>
    </row>
    <row r="61" spans="4:7" ht="12.75">
      <c r="D61" s="85"/>
      <c r="E61" s="85"/>
      <c r="G61" s="80"/>
    </row>
    <row r="62" spans="4:7" ht="12.75">
      <c r="D62" s="85"/>
      <c r="E62" s="85"/>
      <c r="G62" s="80"/>
    </row>
    <row r="63" spans="4:7" ht="12.75">
      <c r="D63" s="85"/>
      <c r="E63" s="85"/>
      <c r="G63" s="80"/>
    </row>
    <row r="64" spans="4:7" ht="12.75">
      <c r="D64" s="85"/>
      <c r="E64" s="85"/>
      <c r="G64" s="80"/>
    </row>
    <row r="65" spans="4:7" ht="12.75">
      <c r="D65" s="85"/>
      <c r="E65" s="85"/>
      <c r="G65" s="80"/>
    </row>
    <row r="66" spans="4:7" ht="12.75">
      <c r="D66" s="85"/>
      <c r="E66" s="85"/>
      <c r="G66" s="80"/>
    </row>
    <row r="67" spans="4:7" ht="12.75">
      <c r="D67" s="85"/>
      <c r="E67" s="85"/>
      <c r="G67" s="80"/>
    </row>
    <row r="68" spans="4:7" ht="12.75">
      <c r="D68" s="85"/>
      <c r="E68" s="85"/>
      <c r="G68" s="80"/>
    </row>
    <row r="69" spans="4:7" ht="12.75">
      <c r="D69" s="85"/>
      <c r="E69" s="85"/>
      <c r="G69" s="80"/>
    </row>
    <row r="70" spans="5:7" ht="12.75">
      <c r="E70" s="85"/>
      <c r="G70" s="80"/>
    </row>
    <row r="71" spans="5:7" ht="12.75">
      <c r="E71" s="85"/>
      <c r="G71" s="80"/>
    </row>
    <row r="72" spans="5:7" ht="12.75">
      <c r="E72" s="85"/>
      <c r="G72" s="80"/>
    </row>
    <row r="73" ht="12.75">
      <c r="G73" s="80"/>
    </row>
    <row r="74" ht="12.75">
      <c r="G74" s="80"/>
    </row>
    <row r="75" ht="12.75">
      <c r="G75" s="80"/>
    </row>
    <row r="76" ht="12.75">
      <c r="G76" s="80"/>
    </row>
    <row r="77" ht="12.75">
      <c r="G77" s="80"/>
    </row>
    <row r="78" ht="12.75">
      <c r="G78" s="80"/>
    </row>
    <row r="79" ht="12.75">
      <c r="G79" s="80"/>
    </row>
    <row r="80" ht="12.75">
      <c r="G80" s="80"/>
    </row>
    <row r="81" ht="12.75">
      <c r="G81" s="80"/>
    </row>
    <row r="82" ht="12.75">
      <c r="G82" s="80"/>
    </row>
    <row r="83" ht="12.75">
      <c r="G83" s="80"/>
    </row>
    <row r="84" ht="12.75">
      <c r="G84" s="80"/>
    </row>
    <row r="85" ht="12.75">
      <c r="G85" s="80"/>
    </row>
    <row r="86" ht="12.75">
      <c r="G86" s="80"/>
    </row>
    <row r="87" ht="12.75">
      <c r="G87" s="80"/>
    </row>
  </sheetData>
  <sheetProtection/>
  <mergeCells count="24">
    <mergeCell ref="B4:C4"/>
    <mergeCell ref="B5:C5"/>
    <mergeCell ref="F4:G4"/>
    <mergeCell ref="F5:G5"/>
    <mergeCell ref="D6:E6"/>
    <mergeCell ref="B6:C6"/>
    <mergeCell ref="E8:F8"/>
    <mergeCell ref="G8:H8"/>
    <mergeCell ref="B2:C2"/>
    <mergeCell ref="D2:E2"/>
    <mergeCell ref="D3:E3"/>
    <mergeCell ref="D4:E4"/>
    <mergeCell ref="D5:E5"/>
    <mergeCell ref="F2:G2"/>
    <mergeCell ref="H10:I10"/>
    <mergeCell ref="A3:A6"/>
    <mergeCell ref="I8:J8"/>
    <mergeCell ref="B10:C10"/>
    <mergeCell ref="D10:E10"/>
    <mergeCell ref="F10:G10"/>
    <mergeCell ref="F3:G3"/>
    <mergeCell ref="B3:C3"/>
    <mergeCell ref="F6:G6"/>
    <mergeCell ref="C8:D8"/>
  </mergeCells>
  <conditionalFormatting sqref="I3:I6">
    <cfRule type="cellIs" priority="4" dxfId="109" operator="greaterThan" stopIfTrue="1">
      <formula>599</formula>
    </cfRule>
    <cfRule type="cellIs" priority="5" dxfId="111" operator="between" stopIfTrue="1">
      <formula>550</formula>
      <formula>600</formula>
    </cfRule>
  </conditionalFormatting>
  <conditionalFormatting sqref="I11:I26">
    <cfRule type="cellIs" priority="6" dxfId="109" operator="greaterThan" stopIfTrue="1">
      <formula>599</formula>
    </cfRule>
    <cfRule type="cellIs" priority="7" dxfId="108" operator="between" stopIfTrue="1">
      <formula>550</formula>
      <formula>600</formula>
    </cfRule>
  </conditionalFormatting>
  <conditionalFormatting sqref="E11:E26">
    <cfRule type="cellIs" priority="1" dxfId="109" operator="greaterThan" stopIfTrue="1">
      <formula>599</formula>
    </cfRule>
    <cfRule type="cellIs" priority="2" dxfId="111" operator="between" stopIfTrue="1">
      <formula>550</formula>
      <formula>600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P27"/>
  <sheetViews>
    <sheetView zoomScale="220" zoomScaleNormal="220" zoomScalePageLayoutView="0" workbookViewId="0" topLeftCell="A1">
      <selection activeCell="G3" sqref="G3:H3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10.7109375" style="0" customWidth="1"/>
    <col min="4" max="4" width="6.140625" style="0" customWidth="1"/>
    <col min="5" max="5" width="4.28125" style="0" customWidth="1"/>
    <col min="6" max="6" width="8.140625" style="0" customWidth="1"/>
    <col min="7" max="7" width="5.00390625" style="1" customWidth="1"/>
    <col min="8" max="8" width="7.57421875" style="1" customWidth="1"/>
    <col min="9" max="9" width="5.421875" style="1" customWidth="1"/>
    <col min="10" max="10" width="5.8515625" style="1" customWidth="1"/>
    <col min="11" max="11" width="3.8515625" style="1" customWidth="1"/>
    <col min="12" max="12" width="8.57421875" style="1" customWidth="1"/>
    <col min="13" max="13" width="4.7109375" style="1" customWidth="1"/>
    <col min="14" max="14" width="8.00390625" style="1" customWidth="1"/>
    <col min="15" max="15" width="2.57421875" style="1" customWidth="1"/>
    <col min="16" max="16" width="7.8515625" style="1" customWidth="1"/>
  </cols>
  <sheetData>
    <row r="1" spans="13:14" ht="4.5" customHeight="1" thickBot="1">
      <c r="M1" s="49"/>
      <c r="N1" s="49"/>
    </row>
    <row r="2" spans="1:14" ht="12.75">
      <c r="A2" s="26" t="s">
        <v>51</v>
      </c>
      <c r="B2" s="136" t="s">
        <v>1</v>
      </c>
      <c r="C2" s="135"/>
      <c r="D2" s="136" t="s">
        <v>2</v>
      </c>
      <c r="E2" s="138"/>
      <c r="F2" s="135"/>
      <c r="G2" s="136" t="s">
        <v>3</v>
      </c>
      <c r="H2" s="135"/>
      <c r="I2" s="136" t="s">
        <v>5</v>
      </c>
      <c r="J2" s="135"/>
      <c r="K2" s="136" t="s">
        <v>7</v>
      </c>
      <c r="L2" s="138"/>
      <c r="M2" s="151"/>
      <c r="N2" s="151"/>
    </row>
    <row r="3" spans="1:14" ht="12.75">
      <c r="A3" s="143">
        <v>10</v>
      </c>
      <c r="B3" s="147" t="e">
        <f>IF(A3=5,'Startovní listina'!D21,IF(A3=6,'Startovní listina'!D25,IF(A3=7,#REF!,IF(A3=8,#REF!,IF(A3=9,#REF!,IF(A3=10,#REF!,IF(A3=11,#REF!,IF(A3=12,#REF!,"-"))))))))</f>
        <v>#REF!</v>
      </c>
      <c r="C3" s="148"/>
      <c r="D3" s="144" t="e">
        <f>IF(A3=5,'Startovní listina'!E21,IF(A3=6,'Startovní listina'!E25,IF(A3=7,#REF!,IF(A3=8,#REF!,IF(A3=9,#REF!,IF(A3=10,#REF!,IF(A3=11,#REF!,IF(A3=12,#REF!,"-"))))))))</f>
        <v>#REF!</v>
      </c>
      <c r="E3" s="145"/>
      <c r="F3" s="146"/>
      <c r="G3" s="127">
        <f>IF(A3=5,Výsledky!I23,IF(A3=6,Výsledky!I27,IF(A3=7,Výsledky!I31,IF(A3=8,Výsledky!I35,IF(A3=9,Výsledky!I39,IF(A3=10,Výsledky!I43,IF(A3=11,Výsledky!I47,IF(A3=12,Výsledky!I51,"x"))))))))</f>
        <v>0</v>
      </c>
      <c r="H3" s="128"/>
      <c r="I3" s="127">
        <f>IF(A3=5,Výsledky!M23,IF(A3=6,Výsledky!M27,IF(A3=7,Výsledky!M31,IF(A3=8,Výsledky!M35,IF(A3=9,Výsledky!M39,IF(A3=10,Výsledky!M43,IF(A3=11,Výsledky!M47,IF(A3=12,Výsledky!M51,"x"))))))))</f>
        <v>0</v>
      </c>
      <c r="J3" s="128"/>
      <c r="K3" s="139">
        <f>IF(A3=5,Výsledky!N23,IF(A3=6,Výsledky!N27,IF(A3=7,Výsledky!N31,IF(A3=8,Výsledky!N35,IF(A3=9,Výsledky!N39,IF(A3=10,Výsledky!N43,IF(A3=11,Výsledky!N47,IF(A3=12,Výsledky!N51,"x"))))))))</f>
        <v>0</v>
      </c>
      <c r="L3" s="140"/>
      <c r="M3" s="153"/>
      <c r="N3" s="153"/>
    </row>
    <row r="4" spans="1:14" ht="12.75">
      <c r="A4" s="143"/>
      <c r="B4" s="147" t="e">
        <f>IF(A3=5,'Startovní listina'!D22,IF(A3=6,'Startovní listina'!D26,IF(A3=7,#REF!,IF(A3=8,#REF!,IF(A3=9,#REF!,IF(A3=10,#REF!,IF(A3=11,#REF!,IF(A3=12,#REF!,"-"))))))))</f>
        <v>#REF!</v>
      </c>
      <c r="C4" s="148"/>
      <c r="D4" s="144" t="e">
        <f>IF(A3=5,'Startovní listina'!E22,IF(A3=6,'Startovní listina'!E26,IF(A3=7,#REF!,IF(A3=8,#REF!,IF(A3=9,#REF!,IF(A3=10,#REF!,IF(A3=11,#REF!,IF(A3=12,#REF!,"-"))))))))</f>
        <v>#REF!</v>
      </c>
      <c r="E4" s="145"/>
      <c r="F4" s="146"/>
      <c r="G4" s="127">
        <f>IF(A3=5,Výsledky!I24,IF(A3=6,Výsledky!I28,IF(A3=7,Výsledky!I32,IF(A3=8,Výsledky!I36,IF(A3=9,Výsledky!I40,IF(A3=10,Výsledky!I44,IF(A3=11,Výsledky!I48,IF(A3=12,Výsledky!I52,"x"))))))))</f>
        <v>0</v>
      </c>
      <c r="H4" s="128"/>
      <c r="I4" s="127">
        <f>IF(A3=5,Výsledky!M24,IF(A3=6,Výsledky!M28,IF(A3=7,Výsledky!M32,IF(A3=8,Výsledky!M36,IF(A3=9,Výsledky!M40,IF(A3=10,Výsledky!M44,IF(A3=11,Výsledky!M48,IF(A3=12,Výsledky!M52,"x"))))))))</f>
        <v>0</v>
      </c>
      <c r="J4" s="128"/>
      <c r="K4" s="139">
        <f>IF(A3=5,Výsledky!N24,IF(A3=6,Výsledky!N28,IF(A3=7,Výsledky!N32,IF(A3=8,Výsledky!N36,IF(A3=9,Výsledky!N40,IF(A3=10,Výsledky!N44,IF(A3=11,Výsledky!N48,IF(A3=12,Výsledky!N52,"x"))))))))</f>
        <v>0</v>
      </c>
      <c r="L4" s="140"/>
      <c r="M4" s="153"/>
      <c r="N4" s="153"/>
    </row>
    <row r="5" spans="1:14" ht="12.75">
      <c r="A5" s="143"/>
      <c r="B5" s="147" t="e">
        <f>IF(A3=5,'Startovní listina'!D23,IF(A3=6,'Startovní listina'!D27,IF(A3=7,#REF!,IF(A3=8,#REF!,IF(A3=9,#REF!,IF(A3=10,#REF!,IF(A3=11,#REF!,IF(A3=12,#REF!,"-"))))))))</f>
        <v>#REF!</v>
      </c>
      <c r="C5" s="148"/>
      <c r="D5" s="144" t="e">
        <f>IF(A3=5,'Startovní listina'!E23,IF(A3=6,'Startovní listina'!E27,IF(A3=7,#REF!,IF(A3=8,#REF!,IF(A3=9,#REF!,IF(A3=10,#REF!,IF(A3=11,#REF!,IF(A3=12,#REF!,"-"))))))))</f>
        <v>#REF!</v>
      </c>
      <c r="E5" s="145"/>
      <c r="F5" s="146"/>
      <c r="G5" s="127">
        <f>IF(A3=5,Výsledky!I25,IF(A3=6,Výsledky!I29,IF(A3=7,Výsledky!I33,IF(A3=8,Výsledky!I37,IF(A3=9,Výsledky!I41,IF(A3=10,Výsledky!I45,IF(A3=11,Výsledky!I49,IF(A3=12,Výsledky!I53,"x"))))))))</f>
        <v>0</v>
      </c>
      <c r="H5" s="128"/>
      <c r="I5" s="127">
        <f>IF(A3=5,Výsledky!M25,IF(A3=6,Výsledky!M29,IF(A3=7,Výsledky!M33,IF(A3=8,Výsledky!M37,IF(A3=9,Výsledky!M41,IF(A3=10,Výsledky!M45,IF(A3=11,Výsledky!M49,IF(A3=12,Výsledky!M53,"x"))))))))</f>
        <v>0</v>
      </c>
      <c r="J5" s="128"/>
      <c r="K5" s="139">
        <f>IF(A3=5,Výsledky!N25,IF(A3=6,Výsledky!N29,IF(A3=7,Výsledky!N33,IF(A3=8,Výsledky!N37,IF(A3=9,Výsledky!N41,IF(A3=10,Výsledky!N45,IF(A3=11,Výsledky!N49,IF(A3=12,Výsledky!N53,"x"))))))))</f>
        <v>0</v>
      </c>
      <c r="L5" s="140"/>
      <c r="M5" s="153"/>
      <c r="N5" s="153"/>
    </row>
    <row r="6" spans="1:14" ht="13.5" thickBot="1">
      <c r="A6" s="143"/>
      <c r="B6" s="149" t="e">
        <f>IF(A3=5,'Startovní listina'!D24,IF(A3=6,'Startovní listina'!D28,IF(A3=7,#REF!,IF(A3=8,#REF!,IF(A3=9,#REF!,IF(A3=10,#REF!,IF(A3=11,#REF!,IF(A3=12,#REF!,"-"))))))))</f>
        <v>#REF!</v>
      </c>
      <c r="C6" s="150"/>
      <c r="D6" s="154" t="e">
        <f>IF(A3=5,'Startovní listina'!E24,IF(A3=6,'Startovní listina'!E28,IF(A3=7,#REF!,IF(A3=8,#REF!,IF(A3=9,#REF!,IF(A3=10,#REF!,IF(A3=11,#REF!,IF(A3=12,#REF!,"-"))))))))</f>
        <v>#REF!</v>
      </c>
      <c r="E6" s="155"/>
      <c r="F6" s="156"/>
      <c r="G6" s="127">
        <f>IF(A3=5,Výsledky!I26,IF(A3=6,Výsledky!I30,IF(A3=7,Výsledky!I34,IF(A3=8,Výsledky!I38,IF(A3=9,Výsledky!I42,IF(A3=10,Výsledky!I46,IF(A3=11,Výsledky!I50,IF(A3=12,Výsledky!I54,"x"))))))))</f>
        <v>0</v>
      </c>
      <c r="H6" s="128"/>
      <c r="I6" s="127">
        <f>IF(A3=5,Výsledky!M26,IF(A3=6,Výsledky!M30,IF(A3=7,Výsledky!M34,IF(A3=8,Výsledky!M38,IF(A3=9,Výsledky!M42,IF(A3=10,Výsledky!M46,IF(A3=11,Výsledky!M50,IF(A3=12,Výsledky!M54,"x"))))))))</f>
        <v>0</v>
      </c>
      <c r="J6" s="128"/>
      <c r="K6" s="139">
        <f>IF(A3=5,Výsledky!N26,IF(A3=6,Výsledky!N30,IF(A3=7,Výsledky!N34,IF(A3=8,Výsledky!N38,IF(A3=9,Výsledky!N42,IF(A3=10,Výsledky!N46,IF(A3=11,Výsledky!N50,IF(A3=12,Výsledky!N54,"x"))))))))</f>
        <v>0</v>
      </c>
      <c r="L6" s="140"/>
      <c r="M6" s="153"/>
      <c r="N6" s="153"/>
    </row>
    <row r="7" ht="4.5" customHeight="1"/>
    <row r="8" spans="2:15" ht="12.75">
      <c r="B8" s="36">
        <f ca="1">NOW()</f>
        <v>44467.562004513886</v>
      </c>
      <c r="C8" s="36"/>
      <c r="D8" s="11" t="s">
        <v>45</v>
      </c>
      <c r="E8" s="11"/>
      <c r="F8" s="11"/>
      <c r="G8" s="152" t="e">
        <f>IF(A3=5,'Startovní listina'!D25,IF(A3=6,#REF!,IF(A3=7,#REF!,IF(A3=8,#REF!,IF(A3=9,#REF!,IF(A3=10,#REF!,IF(A3=11,#REF!,IF(A3=12,"-","-"))))))))</f>
        <v>#REF!</v>
      </c>
      <c r="H8" s="152"/>
      <c r="I8" s="152" t="e">
        <f>IF(A3=5,'Startovní listina'!D26,IF(A3=6,#REF!,IF(A3=7,#REF!,IF(A3=8,#REF!,IF(A3=9,#REF!,IF(A3=10,#REF!,IF(A3=11,#REF!,IF(A3=12,"-","-"))))))))</f>
        <v>#REF!</v>
      </c>
      <c r="J8" s="152"/>
      <c r="K8" s="152" t="e">
        <f>IF(A3=5,'Startovní listina'!D27,IF(A3=6,#REF!,IF(A3=7,#REF!,IF(A3=8,#REF!,IF(A3=9,#REF!,IF(A3=10,#REF!,IF(A3=11,#REF!,IF(A3=12,"-","-"))))))))</f>
        <v>#REF!</v>
      </c>
      <c r="L8" s="152"/>
      <c r="M8" s="152" t="e">
        <f>IF(A3=5,'Startovní listina'!D28,IF(A3=6,#REF!,IF(A3=7,#REF!,IF(A3=8,#REF!,IF(A3=9,#REF!,IF(A3=10,#REF!,IF(A3=11,#REF!,IF(A3=12,"-","-"))))))))</f>
        <v>#REF!</v>
      </c>
      <c r="N8" s="152"/>
      <c r="O8" s="12"/>
    </row>
    <row r="9" spans="1:16" ht="5.25" customHeight="1">
      <c r="A9" s="48"/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2" customHeight="1">
      <c r="A10" s="50" t="s">
        <v>46</v>
      </c>
      <c r="B10" s="51" t="s">
        <v>47</v>
      </c>
      <c r="C10" s="50" t="s">
        <v>48</v>
      </c>
      <c r="D10" s="50" t="s">
        <v>7</v>
      </c>
      <c r="E10" s="52" t="s">
        <v>46</v>
      </c>
      <c r="F10" s="141" t="s">
        <v>47</v>
      </c>
      <c r="G10" s="141"/>
      <c r="H10" s="141" t="s">
        <v>48</v>
      </c>
      <c r="I10" s="141"/>
      <c r="J10" s="53" t="s">
        <v>7</v>
      </c>
      <c r="K10" s="52" t="s">
        <v>46</v>
      </c>
      <c r="L10" s="141" t="s">
        <v>47</v>
      </c>
      <c r="M10" s="141"/>
      <c r="N10" s="141" t="s">
        <v>48</v>
      </c>
      <c r="O10" s="141"/>
      <c r="P10" s="54" t="s">
        <v>7</v>
      </c>
    </row>
    <row r="11" spans="1:16" s="6" customFormat="1" ht="10.5" customHeight="1">
      <c r="A11" s="39" t="s">
        <v>10</v>
      </c>
      <c r="B11" s="41" t="str">
        <f>'Aktuální pořadí'!B7</f>
        <v>Koplíková Martina</v>
      </c>
      <c r="C11" s="55" t="str">
        <f>'Aktuální pořadí'!C7</f>
        <v>SK Baník Ratíškovice</v>
      </c>
      <c r="D11" s="47">
        <f>'Aktuální pořadí'!N7</f>
        <v>283</v>
      </c>
      <c r="E11" s="43" t="s">
        <v>26</v>
      </c>
      <c r="F11" s="142" t="str">
        <f>'Aktuální pořadí'!B23</f>
        <v>Svoboda František</v>
      </c>
      <c r="G11" s="142"/>
      <c r="H11" s="137" t="str">
        <f>'Aktuální pořadí'!C23</f>
        <v>KC Zlín</v>
      </c>
      <c r="I11" s="137"/>
      <c r="J11" s="44">
        <f>'Aktuální pořadí'!N23</f>
        <v>194</v>
      </c>
      <c r="K11" s="45" t="s">
        <v>42</v>
      </c>
      <c r="L11" s="142">
        <f>'Aktuální pořadí'!B39</f>
        <v>0</v>
      </c>
      <c r="M11" s="142"/>
      <c r="N11" s="137">
        <f>'Aktuální pořadí'!C39</f>
        <v>0</v>
      </c>
      <c r="O11" s="137"/>
      <c r="P11" s="37">
        <f>'Aktuální pořadí'!N39</f>
        <v>0</v>
      </c>
    </row>
    <row r="12" spans="1:16" s="6" customFormat="1" ht="10.5" customHeight="1">
      <c r="A12" s="39" t="s">
        <v>11</v>
      </c>
      <c r="B12" s="41" t="str">
        <f>'Aktuální pořadí'!B8</f>
        <v>Zaoral Milan</v>
      </c>
      <c r="C12" s="55" t="str">
        <f>'Aktuální pořadí'!C8</f>
        <v>KK Vyškov</v>
      </c>
      <c r="D12" s="47">
        <f>'Aktuální pořadí'!N8</f>
        <v>251</v>
      </c>
      <c r="E12" s="43" t="s">
        <v>27</v>
      </c>
      <c r="F12" s="142" t="str">
        <f>'Aktuální pořadí'!B24</f>
        <v>Škodová Romana</v>
      </c>
      <c r="G12" s="142"/>
      <c r="H12" s="137" t="str">
        <f>'Aktuální pořadí'!C24</f>
        <v>Valtice</v>
      </c>
      <c r="I12" s="137"/>
      <c r="J12" s="44">
        <f>'Aktuální pořadí'!N24</f>
        <v>186</v>
      </c>
      <c r="K12" s="46" t="s">
        <v>43</v>
      </c>
      <c r="L12" s="142">
        <f>'Aktuální pořadí'!B40</f>
        <v>0</v>
      </c>
      <c r="M12" s="142"/>
      <c r="N12" s="137">
        <f>'Aktuální pořadí'!C40</f>
        <v>0</v>
      </c>
      <c r="O12" s="137"/>
      <c r="P12" s="37">
        <f>'Aktuální pořadí'!N40</f>
        <v>0</v>
      </c>
    </row>
    <row r="13" spans="1:16" s="6" customFormat="1" ht="10.5" customHeight="1">
      <c r="A13" s="39" t="s">
        <v>12</v>
      </c>
      <c r="B13" s="41" t="str">
        <f>'Aktuální pořadí'!B9</f>
        <v>Vavro Tomáš</v>
      </c>
      <c r="C13" s="55" t="str">
        <f>'Aktuální pořadí'!C9</f>
        <v>KC Zlín</v>
      </c>
      <c r="D13" s="47">
        <f>'Aktuální pořadí'!N9</f>
        <v>250</v>
      </c>
      <c r="E13" s="43" t="s">
        <v>28</v>
      </c>
      <c r="F13" s="142" t="str">
        <f>'Aktuální pořadí'!B25</f>
        <v>Zaoral Marek</v>
      </c>
      <c r="G13" s="142"/>
      <c r="H13" s="137" t="str">
        <f>'Aktuální pořadí'!C25</f>
        <v>KK Vyškov</v>
      </c>
      <c r="I13" s="137"/>
      <c r="J13" s="44">
        <f>'Aktuální pořadí'!N25</f>
        <v>185</v>
      </c>
      <c r="K13" s="46" t="s">
        <v>44</v>
      </c>
      <c r="L13" s="142">
        <f>'Aktuální pořadí'!B41</f>
        <v>0</v>
      </c>
      <c r="M13" s="142"/>
      <c r="N13" s="137">
        <f>'Aktuální pořadí'!C41</f>
        <v>0</v>
      </c>
      <c r="O13" s="137"/>
      <c r="P13" s="37">
        <f>'Aktuální pořadí'!N41</f>
        <v>0</v>
      </c>
    </row>
    <row r="14" spans="1:16" s="6" customFormat="1" ht="10.5" customHeight="1">
      <c r="A14" s="39" t="s">
        <v>13</v>
      </c>
      <c r="B14" s="41" t="str">
        <f>'Aktuální pořadí'!B10</f>
        <v>Nosálová Viktorie</v>
      </c>
      <c r="C14" s="55" t="str">
        <f>'Aktuální pořadí'!C10</f>
        <v>SK Baník Ratíškovice</v>
      </c>
      <c r="D14" s="47">
        <f>'Aktuální pořadí'!N10</f>
        <v>247</v>
      </c>
      <c r="E14" s="43" t="s">
        <v>29</v>
      </c>
      <c r="F14" s="142" t="str">
        <f>'Aktuální pořadí'!B26</f>
        <v>Jaštíková Laura</v>
      </c>
      <c r="G14" s="142"/>
      <c r="H14" s="137" t="str">
        <f>'Aktuální pořadí'!C26</f>
        <v>SK Baník Ratíškovice</v>
      </c>
      <c r="I14" s="137"/>
      <c r="J14" s="44">
        <f>'Aktuální pořadí'!N26</f>
        <v>184</v>
      </c>
      <c r="K14" s="46" t="s">
        <v>55</v>
      </c>
      <c r="L14" s="142">
        <f>'Aktuální pořadí'!B42</f>
        <v>0</v>
      </c>
      <c r="M14" s="142"/>
      <c r="N14" s="137">
        <f>'Aktuální pořadí'!C42</f>
        <v>0</v>
      </c>
      <c r="O14" s="137"/>
      <c r="P14" s="37">
        <f>'Aktuální pořadí'!N42</f>
        <v>0</v>
      </c>
    </row>
    <row r="15" spans="1:16" s="6" customFormat="1" ht="10.5" customHeight="1">
      <c r="A15" s="40" t="s">
        <v>14</v>
      </c>
      <c r="B15" s="41" t="str">
        <f>'Aktuální pořadí'!B11</f>
        <v>Žampachová Žaneta</v>
      </c>
      <c r="C15" s="55" t="str">
        <f>'Aktuální pořadí'!C11</f>
        <v>KK Vyškov</v>
      </c>
      <c r="D15" s="47">
        <f>'Aktuální pořadí'!N11</f>
        <v>238</v>
      </c>
      <c r="E15" s="43" t="s">
        <v>30</v>
      </c>
      <c r="F15" s="142" t="str">
        <f>'Aktuální pořadí'!B27</f>
        <v>Sáblík Jakub</v>
      </c>
      <c r="G15" s="142"/>
      <c r="H15" s="137" t="str">
        <f>'Aktuální pořadí'!C27</f>
        <v>KK Vyškov</v>
      </c>
      <c r="I15" s="137"/>
      <c r="J15" s="44">
        <f>'Aktuální pořadí'!N27</f>
        <v>178</v>
      </c>
      <c r="K15" s="46" t="s">
        <v>56</v>
      </c>
      <c r="L15" s="142">
        <f>'Aktuální pořadí'!B43</f>
        <v>0</v>
      </c>
      <c r="M15" s="142"/>
      <c r="N15" s="137">
        <f>'Aktuální pořadí'!C43</f>
        <v>0</v>
      </c>
      <c r="O15" s="137"/>
      <c r="P15" s="37">
        <f>'Aktuální pořadí'!N43</f>
        <v>0</v>
      </c>
    </row>
    <row r="16" spans="1:16" s="6" customFormat="1" ht="10.5" customHeight="1">
      <c r="A16" s="39" t="s">
        <v>15</v>
      </c>
      <c r="B16" s="41" t="str">
        <f>'Aktuální pořadí'!B12</f>
        <v>Polepil Alexandr</v>
      </c>
      <c r="C16" s="55" t="str">
        <f>'Aktuální pořadí'!C12</f>
        <v>KC Zlín</v>
      </c>
      <c r="D16" s="47">
        <f>'Aktuální pořadí'!N12</f>
        <v>229</v>
      </c>
      <c r="E16" s="43" t="s">
        <v>31</v>
      </c>
      <c r="F16" s="142" t="str">
        <f>'Aktuální pořadí'!B28</f>
        <v>Baránek Vít</v>
      </c>
      <c r="G16" s="142"/>
      <c r="H16" s="137" t="str">
        <f>'Aktuální pořadí'!C28</f>
        <v>Valtice</v>
      </c>
      <c r="I16" s="137"/>
      <c r="J16" s="44">
        <f>'Aktuální pořadí'!N28</f>
        <v>159</v>
      </c>
      <c r="K16" s="46" t="s">
        <v>57</v>
      </c>
      <c r="L16" s="142">
        <f>'Aktuální pořadí'!B44</f>
        <v>0</v>
      </c>
      <c r="M16" s="142"/>
      <c r="N16" s="137">
        <f>'Aktuální pořadí'!C44</f>
        <v>0</v>
      </c>
      <c r="O16" s="137"/>
      <c r="P16" s="37">
        <f>'Aktuální pořadí'!N44</f>
        <v>0</v>
      </c>
    </row>
    <row r="17" spans="1:16" s="6" customFormat="1" ht="10.5" customHeight="1">
      <c r="A17" s="39" t="s">
        <v>16</v>
      </c>
      <c r="B17" s="41" t="str">
        <f>'Aktuální pořadí'!B13</f>
        <v>Pevný Kryštof</v>
      </c>
      <c r="C17" s="55" t="str">
        <f>'Aktuální pořadí'!C13</f>
        <v>KK Vyškov</v>
      </c>
      <c r="D17" s="47">
        <f>'Aktuální pořadí'!N13</f>
        <v>229</v>
      </c>
      <c r="E17" s="43" t="s">
        <v>32</v>
      </c>
      <c r="F17" s="142" t="str">
        <f>'Aktuální pořadí'!B29</f>
        <v>Vrzalová Vendula</v>
      </c>
      <c r="G17" s="142"/>
      <c r="H17" s="137" t="str">
        <f>'Aktuální pořadí'!C29</f>
        <v>KC Zlín</v>
      </c>
      <c r="I17" s="137"/>
      <c r="J17" s="44">
        <f>'Aktuální pořadí'!N29</f>
        <v>157</v>
      </c>
      <c r="K17" s="46" t="s">
        <v>58</v>
      </c>
      <c r="L17" s="142">
        <f>'Aktuální pořadí'!B45</f>
        <v>0</v>
      </c>
      <c r="M17" s="142"/>
      <c r="N17" s="137">
        <f>'Aktuální pořadí'!C45</f>
        <v>0</v>
      </c>
      <c r="O17" s="137"/>
      <c r="P17" s="37">
        <f>'Aktuální pořadí'!N45</f>
        <v>0</v>
      </c>
    </row>
    <row r="18" spans="1:16" s="6" customFormat="1" ht="10.5" customHeight="1">
      <c r="A18" s="39" t="s">
        <v>17</v>
      </c>
      <c r="B18" s="41" t="str">
        <f>'Aktuální pořadí'!B14</f>
        <v>Ševelová Kristýna</v>
      </c>
      <c r="C18" s="55" t="str">
        <f>'Aktuální pořadí'!C14</f>
        <v>SK Baník Ratíškovice</v>
      </c>
      <c r="D18" s="47">
        <f>'Aktuální pořadí'!N14</f>
        <v>226</v>
      </c>
      <c r="E18" s="43" t="s">
        <v>33</v>
      </c>
      <c r="F18" s="142" t="str">
        <f>'Aktuální pořadí'!B30</f>
        <v>Hubačková Ludmila</v>
      </c>
      <c r="G18" s="142"/>
      <c r="H18" s="137" t="str">
        <f>'Aktuální pořadí'!C30</f>
        <v>SK Baník Ratíškovice</v>
      </c>
      <c r="I18" s="137"/>
      <c r="J18" s="44">
        <f>'Aktuální pořadí'!N30</f>
        <v>128</v>
      </c>
      <c r="K18" s="46" t="s">
        <v>59</v>
      </c>
      <c r="L18" s="142">
        <f>'Aktuální pořadí'!B46</f>
        <v>0</v>
      </c>
      <c r="M18" s="142"/>
      <c r="N18" s="137">
        <f>'Aktuální pořadí'!C46</f>
        <v>0</v>
      </c>
      <c r="O18" s="137"/>
      <c r="P18" s="37">
        <f>'Aktuální pořadí'!N46</f>
        <v>0</v>
      </c>
    </row>
    <row r="19" spans="1:16" ht="10.5" customHeight="1">
      <c r="A19" s="39" t="s">
        <v>18</v>
      </c>
      <c r="B19" s="41" t="str">
        <f>'Aktuální pořadí'!B15</f>
        <v>Dedík Filip</v>
      </c>
      <c r="C19" s="55" t="str">
        <f>'Aktuální pořadí'!C15</f>
        <v>KC Zlín</v>
      </c>
      <c r="D19" s="47">
        <f>'Aktuální pořadí'!N15</f>
        <v>225</v>
      </c>
      <c r="E19" s="43" t="s">
        <v>34</v>
      </c>
      <c r="F19" s="142">
        <f>'Aktuální pořadí'!B31</f>
        <v>0</v>
      </c>
      <c r="G19" s="142"/>
      <c r="H19" s="137">
        <f>'Aktuální pořadí'!C31</f>
        <v>0</v>
      </c>
      <c r="I19" s="137"/>
      <c r="J19" s="44">
        <f>'Aktuální pořadí'!N31</f>
        <v>0</v>
      </c>
      <c r="K19" s="46" t="s">
        <v>60</v>
      </c>
      <c r="L19" s="142">
        <f>'Aktuální pořadí'!B47</f>
        <v>0</v>
      </c>
      <c r="M19" s="142"/>
      <c r="N19" s="137">
        <f>'Aktuální pořadí'!C47</f>
        <v>0</v>
      </c>
      <c r="O19" s="137"/>
      <c r="P19" s="37">
        <f>'Aktuální pořadí'!N47</f>
        <v>0</v>
      </c>
    </row>
    <row r="20" spans="1:16" ht="10.5" customHeight="1">
      <c r="A20" s="39" t="s">
        <v>19</v>
      </c>
      <c r="B20" s="41" t="str">
        <f>'Aktuální pořadí'!B16</f>
        <v>Příkaská Adéla</v>
      </c>
      <c r="C20" s="55" t="str">
        <f>'Aktuální pořadí'!C16</f>
        <v>SK Baník Ratíškovice</v>
      </c>
      <c r="D20" s="47">
        <f>'Aktuální pořadí'!N16</f>
        <v>223</v>
      </c>
      <c r="E20" s="43" t="s">
        <v>35</v>
      </c>
      <c r="F20" s="142">
        <f>'Aktuální pořadí'!B32</f>
        <v>0</v>
      </c>
      <c r="G20" s="142"/>
      <c r="H20" s="137">
        <f>'Aktuální pořadí'!C32</f>
        <v>0</v>
      </c>
      <c r="I20" s="137"/>
      <c r="J20" s="44">
        <f>'Aktuální pořadí'!N32</f>
        <v>0</v>
      </c>
      <c r="K20" s="46" t="s">
        <v>61</v>
      </c>
      <c r="L20" s="142">
        <f>'Aktuální pořadí'!B48</f>
        <v>0</v>
      </c>
      <c r="M20" s="142"/>
      <c r="N20" s="137">
        <f>'Aktuální pořadí'!C48</f>
        <v>0</v>
      </c>
      <c r="O20" s="137"/>
      <c r="P20" s="37">
        <f>'Aktuální pořadí'!N48</f>
        <v>0</v>
      </c>
    </row>
    <row r="21" spans="1:16" ht="10.5" customHeight="1">
      <c r="A21" s="40" t="s">
        <v>20</v>
      </c>
      <c r="B21" s="41" t="str">
        <f>'Aktuální pořadí'!B17</f>
        <v>Crhonková Barbora</v>
      </c>
      <c r="C21" s="55" t="str">
        <f>'Aktuální pořadí'!C17</f>
        <v>KK Vyškov</v>
      </c>
      <c r="D21" s="47">
        <f>'Aktuální pořadí'!N17</f>
        <v>216</v>
      </c>
      <c r="E21" s="43" t="s">
        <v>36</v>
      </c>
      <c r="F21" s="142">
        <f>'Aktuální pořadí'!B33</f>
        <v>0</v>
      </c>
      <c r="G21" s="142"/>
      <c r="H21" s="137">
        <f>'Aktuální pořadí'!C33</f>
        <v>0</v>
      </c>
      <c r="I21" s="137"/>
      <c r="J21" s="44">
        <f>'Aktuální pořadí'!N33</f>
        <v>0</v>
      </c>
      <c r="K21" s="46" t="s">
        <v>62</v>
      </c>
      <c r="L21" s="142">
        <f>'Aktuální pořadí'!B49</f>
        <v>0</v>
      </c>
      <c r="M21" s="142"/>
      <c r="N21" s="137">
        <f>'Aktuální pořadí'!C49</f>
        <v>0</v>
      </c>
      <c r="O21" s="137"/>
      <c r="P21" s="37">
        <f>'Aktuální pořadí'!N49</f>
        <v>0</v>
      </c>
    </row>
    <row r="22" spans="1:16" ht="10.5" customHeight="1">
      <c r="A22" s="38" t="s">
        <v>21</v>
      </c>
      <c r="B22" s="41" t="str">
        <f>'Aktuální pořadí'!B18</f>
        <v>Mlčoch Filip</v>
      </c>
      <c r="C22" s="55" t="str">
        <f>'Aktuální pořadí'!C18</f>
        <v>KC Zlín</v>
      </c>
      <c r="D22" s="47">
        <f>'Aktuální pořadí'!N18</f>
        <v>213</v>
      </c>
      <c r="E22" s="43" t="s">
        <v>37</v>
      </c>
      <c r="F22" s="142">
        <f>'Aktuální pořadí'!B34</f>
        <v>0</v>
      </c>
      <c r="G22" s="142"/>
      <c r="H22" s="137">
        <f>'Aktuální pořadí'!C34</f>
        <v>0</v>
      </c>
      <c r="I22" s="137"/>
      <c r="J22" s="44">
        <f>'Aktuální pořadí'!N34</f>
        <v>0</v>
      </c>
      <c r="K22" s="46" t="s">
        <v>63</v>
      </c>
      <c r="L22" s="142">
        <f>'Aktuální pořadí'!B50</f>
        <v>0</v>
      </c>
      <c r="M22" s="142"/>
      <c r="N22" s="137">
        <f>'Aktuální pořadí'!C50</f>
        <v>0</v>
      </c>
      <c r="O22" s="137"/>
      <c r="P22" s="37">
        <f>'Aktuální pořadí'!N50</f>
        <v>0</v>
      </c>
    </row>
    <row r="23" spans="1:16" ht="10.5" customHeight="1">
      <c r="A23" s="38" t="s">
        <v>22</v>
      </c>
      <c r="B23" s="41" t="str">
        <f>'Aktuální pořadí'!B19</f>
        <v>Valent Dominik</v>
      </c>
      <c r="C23" s="55" t="str">
        <f>'Aktuální pořadí'!C19</f>
        <v>KK Vyškov</v>
      </c>
      <c r="D23" s="47">
        <f>'Aktuální pořadí'!N19</f>
        <v>213</v>
      </c>
      <c r="E23" s="43" t="s">
        <v>38</v>
      </c>
      <c r="F23" s="142">
        <f>'Aktuální pořadí'!B35</f>
        <v>0</v>
      </c>
      <c r="G23" s="142"/>
      <c r="H23" s="137">
        <f>'Aktuální pořadí'!C35</f>
        <v>0</v>
      </c>
      <c r="I23" s="137"/>
      <c r="J23" s="44">
        <f>'Aktuální pořadí'!N35</f>
        <v>0</v>
      </c>
      <c r="K23" s="46" t="s">
        <v>64</v>
      </c>
      <c r="L23" s="142">
        <f>'Aktuální pořadí'!B51</f>
        <v>0</v>
      </c>
      <c r="M23" s="142"/>
      <c r="N23" s="137">
        <f>'Aktuální pořadí'!C51</f>
        <v>0</v>
      </c>
      <c r="O23" s="137"/>
      <c r="P23" s="37">
        <f>'Aktuální pořadí'!N51</f>
        <v>0</v>
      </c>
    </row>
    <row r="24" spans="1:16" ht="10.5" customHeight="1">
      <c r="A24" s="38" t="s">
        <v>23</v>
      </c>
      <c r="B24" s="41" t="str">
        <f>'Aktuální pořadí'!B20</f>
        <v>Vašulínová Anna</v>
      </c>
      <c r="C24" s="55" t="str">
        <f>'Aktuální pořadí'!C20</f>
        <v>KC Zlín</v>
      </c>
      <c r="D24" s="47">
        <f>'Aktuální pořadí'!N20</f>
        <v>207</v>
      </c>
      <c r="E24" s="43" t="s">
        <v>39</v>
      </c>
      <c r="F24" s="142">
        <f>'Aktuální pořadí'!B36</f>
        <v>0</v>
      </c>
      <c r="G24" s="142"/>
      <c r="H24" s="137">
        <f>'Aktuální pořadí'!C36</f>
        <v>0</v>
      </c>
      <c r="I24" s="137"/>
      <c r="J24" s="44">
        <f>'Aktuální pořadí'!N36</f>
        <v>0</v>
      </c>
      <c r="K24" s="46" t="s">
        <v>65</v>
      </c>
      <c r="L24" s="142">
        <f>'Aktuální pořadí'!B52</f>
        <v>0</v>
      </c>
      <c r="M24" s="142"/>
      <c r="N24" s="137">
        <f>'Aktuální pořadí'!C52</f>
        <v>0</v>
      </c>
      <c r="O24" s="137"/>
      <c r="P24" s="37">
        <f>'Aktuální pořadí'!N52</f>
        <v>0</v>
      </c>
    </row>
    <row r="25" spans="1:16" ht="10.5" customHeight="1">
      <c r="A25" s="38" t="s">
        <v>24</v>
      </c>
      <c r="B25" s="41" t="str">
        <f>'Aktuální pořadí'!B21</f>
        <v>Hausnerová Elen</v>
      </c>
      <c r="C25" s="55" t="str">
        <f>'Aktuální pořadí'!C21</f>
        <v>SK Baník Ratíškovice</v>
      </c>
      <c r="D25" s="47">
        <f>'Aktuální pořadí'!N21</f>
        <v>206</v>
      </c>
      <c r="E25" s="43" t="s">
        <v>40</v>
      </c>
      <c r="F25" s="142">
        <f>'Aktuální pořadí'!B37</f>
        <v>0</v>
      </c>
      <c r="G25" s="142"/>
      <c r="H25" s="137">
        <f>'Aktuální pořadí'!C37</f>
        <v>0</v>
      </c>
      <c r="I25" s="137"/>
      <c r="J25" s="44">
        <f>'Aktuální pořadí'!N37</f>
        <v>0</v>
      </c>
      <c r="K25" s="46" t="s">
        <v>66</v>
      </c>
      <c r="L25" s="142">
        <f>'Aktuální pořadí'!B53</f>
        <v>0</v>
      </c>
      <c r="M25" s="142"/>
      <c r="N25" s="137">
        <f>'Aktuální pořadí'!C53</f>
        <v>0</v>
      </c>
      <c r="O25" s="137"/>
      <c r="P25" s="37">
        <f>'Aktuální pořadí'!N53</f>
        <v>0</v>
      </c>
    </row>
    <row r="26" spans="1:16" ht="10.5" customHeight="1">
      <c r="A26" s="38" t="s">
        <v>25</v>
      </c>
      <c r="B26" s="41" t="str">
        <f>'Aktuální pořadí'!B22</f>
        <v>Mašová Karolína</v>
      </c>
      <c r="C26" s="55" t="str">
        <f>'Aktuální pořadí'!C22</f>
        <v>TJ Jiskra Kyjov</v>
      </c>
      <c r="D26" s="47">
        <f>'Aktuální pořadí'!N22</f>
        <v>196</v>
      </c>
      <c r="E26" s="43" t="s">
        <v>41</v>
      </c>
      <c r="F26" s="142">
        <f>'Aktuální pořadí'!B38</f>
        <v>0</v>
      </c>
      <c r="G26" s="142"/>
      <c r="H26" s="137">
        <f>'Aktuální pořadí'!C38</f>
        <v>0</v>
      </c>
      <c r="I26" s="137"/>
      <c r="J26" s="44">
        <f>'Aktuální pořadí'!N38</f>
        <v>0</v>
      </c>
      <c r="K26" s="46" t="s">
        <v>67</v>
      </c>
      <c r="L26" s="142">
        <f>'Aktuální pořadí'!B54</f>
        <v>0</v>
      </c>
      <c r="M26" s="142"/>
      <c r="N26" s="137">
        <f>'Aktuální pořadí'!C54</f>
        <v>0</v>
      </c>
      <c r="O26" s="137"/>
      <c r="P26" s="37">
        <f>'Aktuální pořadí'!N54</f>
        <v>0</v>
      </c>
    </row>
    <row r="27" spans="12:13" ht="12.75">
      <c r="L27" s="42"/>
      <c r="M27" s="42"/>
    </row>
  </sheetData>
  <sheetProtection/>
  <mergeCells count="103">
    <mergeCell ref="M6:N6"/>
    <mergeCell ref="M8:N8"/>
    <mergeCell ref="H17:I17"/>
    <mergeCell ref="G3:H3"/>
    <mergeCell ref="G4:H4"/>
    <mergeCell ref="G5:H5"/>
    <mergeCell ref="G6:H6"/>
    <mergeCell ref="G8:H8"/>
    <mergeCell ref="F17:G17"/>
    <mergeCell ref="F25:G25"/>
    <mergeCell ref="F26:G26"/>
    <mergeCell ref="H11:I11"/>
    <mergeCell ref="H12:I12"/>
    <mergeCell ref="H13:I13"/>
    <mergeCell ref="H14:I14"/>
    <mergeCell ref="H15:I15"/>
    <mergeCell ref="H16:I16"/>
    <mergeCell ref="H18:I18"/>
    <mergeCell ref="H19:I19"/>
    <mergeCell ref="F21:G21"/>
    <mergeCell ref="F22:G22"/>
    <mergeCell ref="L10:M10"/>
    <mergeCell ref="H22:I22"/>
    <mergeCell ref="F14:G14"/>
    <mergeCell ref="F18:G18"/>
    <mergeCell ref="F19:G19"/>
    <mergeCell ref="F20:G20"/>
    <mergeCell ref="F23:G23"/>
    <mergeCell ref="F24:G24"/>
    <mergeCell ref="H20:I20"/>
    <mergeCell ref="H21:I21"/>
    <mergeCell ref="D6:F6"/>
    <mergeCell ref="L20:M20"/>
    <mergeCell ref="F10:G10"/>
    <mergeCell ref="F11:G11"/>
    <mergeCell ref="F12:G12"/>
    <mergeCell ref="F13:G13"/>
    <mergeCell ref="M2:N2"/>
    <mergeCell ref="I6:J6"/>
    <mergeCell ref="I8:J8"/>
    <mergeCell ref="I3:J3"/>
    <mergeCell ref="I4:J4"/>
    <mergeCell ref="I5:J5"/>
    <mergeCell ref="K8:L8"/>
    <mergeCell ref="M3:N3"/>
    <mergeCell ref="M4:N4"/>
    <mergeCell ref="M5:N5"/>
    <mergeCell ref="B3:C3"/>
    <mergeCell ref="B4:C4"/>
    <mergeCell ref="B5:C5"/>
    <mergeCell ref="B6:C6"/>
    <mergeCell ref="D3:F3"/>
    <mergeCell ref="D2:F2"/>
    <mergeCell ref="B2:C2"/>
    <mergeCell ref="D4:F4"/>
    <mergeCell ref="H23:I23"/>
    <mergeCell ref="H24:I24"/>
    <mergeCell ref="H25:I25"/>
    <mergeCell ref="A3:A6"/>
    <mergeCell ref="G2:H2"/>
    <mergeCell ref="I2:J2"/>
    <mergeCell ref="H10:I10"/>
    <mergeCell ref="F15:G15"/>
    <mergeCell ref="F16:G16"/>
    <mergeCell ref="D5:F5"/>
    <mergeCell ref="H26:I26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6:M26"/>
    <mergeCell ref="N11:O11"/>
    <mergeCell ref="N12:O12"/>
    <mergeCell ref="N13:O13"/>
    <mergeCell ref="N14:O14"/>
    <mergeCell ref="N15:O15"/>
    <mergeCell ref="N16:O16"/>
    <mergeCell ref="N17:O17"/>
    <mergeCell ref="L21:M21"/>
    <mergeCell ref="L22:M22"/>
    <mergeCell ref="N25:O25"/>
    <mergeCell ref="N18:O18"/>
    <mergeCell ref="N19:O19"/>
    <mergeCell ref="N20:O20"/>
    <mergeCell ref="N21:O21"/>
    <mergeCell ref="L25:M25"/>
    <mergeCell ref="L23:M23"/>
    <mergeCell ref="L24:M24"/>
    <mergeCell ref="N26:O26"/>
    <mergeCell ref="K2:L2"/>
    <mergeCell ref="K3:L3"/>
    <mergeCell ref="K4:L4"/>
    <mergeCell ref="K5:L5"/>
    <mergeCell ref="K6:L6"/>
    <mergeCell ref="N10:O10"/>
    <mergeCell ref="N22:O22"/>
    <mergeCell ref="N23:O23"/>
    <mergeCell ref="N24:O24"/>
  </mergeCells>
  <conditionalFormatting sqref="G3:J6 M3:M6">
    <cfRule type="cellIs" priority="1" dxfId="109" operator="greaterThan" stopIfTrue="1">
      <formula>149</formula>
    </cfRule>
  </conditionalFormatting>
  <conditionalFormatting sqref="D11:D26 J11:J26 P11:P26">
    <cfRule type="cellIs" priority="2" dxfId="109" operator="greaterThan" stopIfTrue="1">
      <formula>599</formula>
    </cfRule>
    <cfRule type="cellIs" priority="3" dxfId="108" operator="between" stopIfTrue="1">
      <formula>550</formula>
      <formula>600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Kuželna</dc:creator>
  <cp:keywords/>
  <dc:description/>
  <cp:lastModifiedBy>KK Vyškov</cp:lastModifiedBy>
  <cp:lastPrinted>2018-01-07T14:04:22Z</cp:lastPrinted>
  <dcterms:created xsi:type="dcterms:W3CDTF">2013-01-26T07:18:31Z</dcterms:created>
  <dcterms:modified xsi:type="dcterms:W3CDTF">2021-09-28T11:29:23Z</dcterms:modified>
  <cp:category/>
  <cp:version/>
  <cp:contentType/>
  <cp:contentStatus/>
</cp:coreProperties>
</file>